
<file path=[Content_Types].xml><?xml version="1.0" encoding="utf-8"?>
<Types xmlns="http://schemas.openxmlformats.org/package/2006/content-types">
  <Override PartName="/xl/queryTables/queryTable59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68.xml" ContentType="application/vnd.openxmlformats-officedocument.spreadsheetml.queryTable+xml"/>
  <Override PartName="/xl/styles.xml" ContentType="application/vnd.openxmlformats-officedocument.spreadsheetml.styles+xml"/>
  <Override PartName="/xl/queryTables/queryTable19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46.xml" ContentType="application/vnd.openxmlformats-officedocument.spreadsheetml.queryTable+xml"/>
  <Override PartName="/xl/worksheets/sheet7.xml" ContentType="application/vnd.openxmlformats-officedocument.spreadsheetml.worksheet+xml"/>
  <Override PartName="/xl/queryTables/queryTable26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64.xml" ContentType="application/vnd.openxmlformats-officedocument.spreadsheetml.queryTable+xml"/>
  <Default Extension="xml" ContentType="application/xml"/>
  <Override PartName="/xl/queryTables/queryTable15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60.xml" ContentType="application/vnd.openxmlformats-officedocument.spreadsheetml.queryTable+xml"/>
  <Override PartName="/xl/worksheets/sheet3.xml" ContentType="application/vnd.openxmlformats-officedocument.spreadsheetml.worksheet+xml"/>
  <Override PartName="/xl/queryTables/queryTable22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0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4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169.xml" ContentType="application/vnd.openxmlformats-officedocument.spreadsheetml.queryTable+xml"/>
  <Default Extension="bin" ContentType="application/vnd.openxmlformats-officedocument.spreadsheetml.printerSettings"/>
  <Override PartName="/xl/queryTables/queryTable49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65.xml" ContentType="application/vnd.openxmlformats-officedocument.spreadsheetml.queryTable+xml"/>
  <Override PartName="/xl/worksheets/sheet8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54.xml" ContentType="application/vnd.openxmlformats-officedocument.spreadsheetml.query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queryTables/queryTable34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61.xml" ContentType="application/vnd.openxmlformats-officedocument.spreadsheetml.queryTable+xml"/>
  <Override PartName="/docProps/app.xml" ContentType="application/vnd.openxmlformats-officedocument.extended-propertie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110.xml" ContentType="application/vnd.openxmlformats-officedocument.spreadsheetml.queryTable+xml"/>
  <Override PartName="/xl/calcChain.xml" ContentType="application/vnd.openxmlformats-officedocument.spreadsheetml.calcChain+xml"/>
  <Override PartName="/xl/queryTables/queryTable5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159.xml" ContentType="application/vnd.openxmlformats-officedocument.spreadsheetml.queryTable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148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queryTables/queryTable28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62.xml" ContentType="application/vnd.openxmlformats-officedocument.spreadsheetml.queryTable+xml"/>
  <Default Extension="rels" ContentType="application/vnd.openxmlformats-package.relationships+xml"/>
  <Override PartName="/xl/worksheets/sheet5.xml" ContentType="application/vnd.openxmlformats-officedocument.spreadsheetml.worksheet+xml"/>
  <Override PartName="/xl/queryTables/queryTable24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51.xml" ContentType="application/vnd.openxmlformats-officedocument.spreadsheetml.queryTable+xml"/>
  <Override PartName="/xl/connections.xml" ContentType="application/vnd.openxmlformats-officedocument.spreadsheetml.connections+xml"/>
  <Override PartName="/xl/queryTables/queryTable13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40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20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56.xml" ContentType="application/vnd.openxmlformats-officedocument.spreadsheetml.queryTable+xml"/>
  <Override PartName="/xl/worksheets/sheet6.xml" ContentType="application/vnd.openxmlformats-officedocument.spreadsheetml.worksheet+xml"/>
  <Override PartName="/xl/queryTables/queryTable36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70.xml" ContentType="application/vnd.openxmlformats-officedocument.spreadsheetml.queryTable+xml"/>
  <Override PartName="/xl/worksheets/sheet2.xml" ContentType="application/vnd.openxmlformats-officedocument.spreadsheetml.worksheet+xml"/>
  <Override PartName="/xl/queryTables/queryTable2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99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0" windowWidth="9495" windowHeight="4995"/>
  </bookViews>
  <sheets>
    <sheet name="計劃" sheetId="37" r:id="rId1"/>
    <sheet name="209" sheetId="8" r:id="rId2"/>
    <sheet name="210" sheetId="7" r:id="rId3"/>
    <sheet name="211" sheetId="20" r:id="rId4"/>
    <sheet name="311" sheetId="18" r:id="rId5"/>
    <sheet name="段 (1)" sheetId="24" r:id="rId6"/>
    <sheet name="段(2)" sheetId="5" r:id="rId7"/>
    <sheet name="段 (3)" sheetId="26" r:id="rId8"/>
    <sheet name="學期" sheetId="14" r:id="rId9"/>
  </sheets>
  <definedNames>
    <definedName name="_30609" localSheetId="5">'段 (1)'!#REF!</definedName>
    <definedName name="_30609" localSheetId="7">'段 (3)'!#REF!</definedName>
    <definedName name="_30609" localSheetId="6">'段(2)'!#REF!</definedName>
    <definedName name="_30609_1" localSheetId="5">'段 (1)'!$A$2:$A$42</definedName>
    <definedName name="_30609_1" localSheetId="7">'段 (3)'!#REF!</definedName>
    <definedName name="_30609_1" localSheetId="6">'段(2)'!#REF!</definedName>
    <definedName name="_30609_1" localSheetId="8">學期!$A$2:$A$42</definedName>
    <definedName name="_30609_10" localSheetId="5">'段 (1)'!$A$2:$A$41</definedName>
    <definedName name="_30609_10" localSheetId="7">'段 (3)'!#REF!</definedName>
    <definedName name="_30609_10" localSheetId="6">'段(2)'!#REF!</definedName>
    <definedName name="_30609_10" localSheetId="8">學期!#REF!</definedName>
    <definedName name="_30609_100" localSheetId="7">'段 (3)'!#REF!</definedName>
    <definedName name="_30609_100" localSheetId="6">'段(2)'!#REF!</definedName>
    <definedName name="_30609_100" localSheetId="8">學期!#REF!</definedName>
    <definedName name="_30609_101" localSheetId="7">'段 (3)'!#REF!</definedName>
    <definedName name="_30609_101" localSheetId="6">'段(2)'!#REF!</definedName>
    <definedName name="_30609_101" localSheetId="8">學期!#REF!</definedName>
    <definedName name="_30609_102" localSheetId="7">'段 (3)'!#REF!</definedName>
    <definedName name="_30609_102" localSheetId="6">'段(2)'!#REF!</definedName>
    <definedName name="_30609_102" localSheetId="8">學期!#REF!</definedName>
    <definedName name="_30609_103" localSheetId="7">'段 (3)'!#REF!</definedName>
    <definedName name="_30609_103" localSheetId="6">'段(2)'!#REF!</definedName>
    <definedName name="_30609_104" localSheetId="7">'段 (3)'!#REF!</definedName>
    <definedName name="_30609_104" localSheetId="6">'段(2)'!#REF!</definedName>
    <definedName name="_30609_105" localSheetId="7">'段 (3)'!#REF!</definedName>
    <definedName name="_30609_105" localSheetId="6">'段(2)'!#REF!</definedName>
    <definedName name="_30609_106" localSheetId="7">'段 (3)'!$A$2:$A$42</definedName>
    <definedName name="_30609_106" localSheetId="6">'段(2)'!$A$2:$A$42</definedName>
    <definedName name="_30609_11" localSheetId="5">'段 (1)'!$A$2:$A$41</definedName>
    <definedName name="_30609_11" localSheetId="7">'段 (3)'!#REF!</definedName>
    <definedName name="_30609_11" localSheetId="6">'段(2)'!#REF!</definedName>
    <definedName name="_30609_11" localSheetId="8">學期!#REF!</definedName>
    <definedName name="_30609_12" localSheetId="5">'段 (1)'!#REF!</definedName>
    <definedName name="_30609_12" localSheetId="7">'段 (3)'!$A$3:$A$42</definedName>
    <definedName name="_30609_12" localSheetId="6">'段(2)'!$A$3:$A$42</definedName>
    <definedName name="_30609_12" localSheetId="8">學期!$A$38:$A$42</definedName>
    <definedName name="_30609_13" localSheetId="5">'段 (1)'!#REF!</definedName>
    <definedName name="_30609_13" localSheetId="7">'段 (3)'!$A$2:$A$41</definedName>
    <definedName name="_30609_13" localSheetId="6">'段(2)'!$A$2:$A$41</definedName>
    <definedName name="_30609_13" localSheetId="8">學期!$A$38:$A$41</definedName>
    <definedName name="_30609_14" localSheetId="5">'段 (1)'!#REF!</definedName>
    <definedName name="_30609_14" localSheetId="7">'段 (3)'!$A$2:$A$41</definedName>
    <definedName name="_30609_14" localSheetId="6">'段(2)'!$A$2:$A$41</definedName>
    <definedName name="_30609_14" localSheetId="8">學期!$A$38:$A$41</definedName>
    <definedName name="_30609_15" localSheetId="5">'段 (1)'!#REF!</definedName>
    <definedName name="_30609_15" localSheetId="7">'段 (3)'!$A$2:$A$41</definedName>
    <definedName name="_30609_15" localSheetId="6">'段(2)'!$A$2:$A$41</definedName>
    <definedName name="_30609_15" localSheetId="8">學期!$A$38:$A$41</definedName>
    <definedName name="_30609_16" localSheetId="5">'段 (1)'!#REF!</definedName>
    <definedName name="_30609_16" localSheetId="7">'段 (3)'!$A$3:$A$45</definedName>
    <definedName name="_30609_16" localSheetId="6">'段(2)'!$A$3:$A$45</definedName>
    <definedName name="_30609_16" localSheetId="8">學期!$A$38:$A$45</definedName>
    <definedName name="_30609_17" localSheetId="5">'段 (1)'!#REF!</definedName>
    <definedName name="_30609_17" localSheetId="7">'段 (3)'!$A$2:$A$41</definedName>
    <definedName name="_30609_17" localSheetId="6">'段(2)'!$A$2:$A$41</definedName>
    <definedName name="_30609_17" localSheetId="8">學期!$A$38:$A$41</definedName>
    <definedName name="_30609_18" localSheetId="5">'段 (1)'!#REF!</definedName>
    <definedName name="_30609_18" localSheetId="7">'段 (3)'!$A$2:$A$41</definedName>
    <definedName name="_30609_18" localSheetId="6">'段(2)'!$A$2:$A$41</definedName>
    <definedName name="_30609_18" localSheetId="8">學期!$A$38:$A$41</definedName>
    <definedName name="_30609_19" localSheetId="5">'段 (1)'!#REF!</definedName>
    <definedName name="_30609_19" localSheetId="7">'段 (3)'!$A$3:$A$45</definedName>
    <definedName name="_30609_19" localSheetId="6">'段(2)'!$A$3:$A$45</definedName>
    <definedName name="_30609_19" localSheetId="8">學期!$A$38:$A$45</definedName>
    <definedName name="_30609_2" localSheetId="5">'段 (1)'!#REF!</definedName>
    <definedName name="_30609_2" localSheetId="7">'段 (3)'!$A$3:$B$45</definedName>
    <definedName name="_30609_2" localSheetId="6">'段(2)'!$A$3:$B$45</definedName>
    <definedName name="_30609_2" localSheetId="8">學期!#REF!</definedName>
    <definedName name="_30609_20" localSheetId="5">'段 (1)'!$G$3:$G$45</definedName>
    <definedName name="_30609_20" localSheetId="7">'段 (3)'!$D$3:$D$45</definedName>
    <definedName name="_30609_20" localSheetId="6">'段(2)'!$D$3:$D$45</definedName>
    <definedName name="_30609_20" localSheetId="8">學期!$D$3:$D$45</definedName>
    <definedName name="_30609_21" localSheetId="5">'段 (1)'!$G$2:$G$41</definedName>
    <definedName name="_30609_21" localSheetId="7">'段 (3)'!$D$2:$D$41</definedName>
    <definedName name="_30609_21" localSheetId="6">'段(2)'!$D$2:$D$41</definedName>
    <definedName name="_30609_21" localSheetId="8">學期!$D$2:$D$41</definedName>
    <definedName name="_30609_22" localSheetId="5">'段 (1)'!$G$2:$G$41</definedName>
    <definedName name="_30609_22" localSheetId="7">'段 (3)'!$D$2:$D$41</definedName>
    <definedName name="_30609_22" localSheetId="6">'段(2)'!$D$2:$D$41</definedName>
    <definedName name="_30609_22" localSheetId="8">學期!$D$2:$D$41</definedName>
    <definedName name="_30609_23" localSheetId="5">'段 (1)'!$G$3:$G$45</definedName>
    <definedName name="_30609_23" localSheetId="7">'段 (3)'!$D$3:$D$45</definedName>
    <definedName name="_30609_23" localSheetId="6">'段(2)'!$D$3:$D$45</definedName>
    <definedName name="_30609_23" localSheetId="8">學期!$D$3:$D$45</definedName>
    <definedName name="_30609_24" localSheetId="5">'段 (1)'!$G$2:$G$41</definedName>
    <definedName name="_30609_24" localSheetId="7">'段 (3)'!$D$2:$D$41</definedName>
    <definedName name="_30609_24" localSheetId="6">'段(2)'!$D$2:$D$41</definedName>
    <definedName name="_30609_24" localSheetId="8">學期!$D$2:$D$41</definedName>
    <definedName name="_30609_25" localSheetId="5">'段 (1)'!$G$2:$G$41</definedName>
    <definedName name="_30609_25" localSheetId="7">'段 (3)'!$D$2:$D$41</definedName>
    <definedName name="_30609_25" localSheetId="6">'段(2)'!$D$2:$D$41</definedName>
    <definedName name="_30609_25" localSheetId="8">學期!$D$2:$D$41</definedName>
    <definedName name="_30609_26" localSheetId="5">'段 (1)'!$G$2:$G$41</definedName>
    <definedName name="_30609_26" localSheetId="7">'段 (3)'!$D$2:$D$41</definedName>
    <definedName name="_30609_26" localSheetId="6">'段(2)'!$D$2:$D$41</definedName>
    <definedName name="_30609_26" localSheetId="8">學期!$D$2:$D$41</definedName>
    <definedName name="_30609_27" localSheetId="5">'段 (1)'!$G$3:$G$42</definedName>
    <definedName name="_30609_27" localSheetId="7">'段 (3)'!$D$3:$D$42</definedName>
    <definedName name="_30609_27" localSheetId="6">'段(2)'!$D$3:$D$42</definedName>
    <definedName name="_30609_27" localSheetId="8">學期!$D$3:$D$42</definedName>
    <definedName name="_30609_28" localSheetId="5">'段 (1)'!#REF!</definedName>
    <definedName name="_30609_28" localSheetId="7">'段 (3)'!$J$3:$J$45</definedName>
    <definedName name="_30609_28" localSheetId="6">'段(2)'!$J$3:$J$45</definedName>
    <definedName name="_30609_28" localSheetId="8">學期!$J$44:$J$45</definedName>
    <definedName name="_30609_29" localSheetId="5">'段 (1)'!#REF!</definedName>
    <definedName name="_30609_29" localSheetId="7">'段 (3)'!$J$2:$J$41</definedName>
    <definedName name="_30609_29" localSheetId="6">'段(2)'!$J$2:$J$41</definedName>
    <definedName name="_30609_29" localSheetId="8">學期!$J$2:$J$41</definedName>
    <definedName name="_30609_3" localSheetId="5">'段 (1)'!$A$2:$A$41</definedName>
    <definedName name="_30609_3" localSheetId="7">'段 (3)'!#REF!</definedName>
    <definedName name="_30609_3" localSheetId="6">'段(2)'!#REF!</definedName>
    <definedName name="_30609_3" localSheetId="8">學期!#REF!</definedName>
    <definedName name="_30609_30" localSheetId="5">'段 (1)'!#REF!</definedName>
    <definedName name="_30609_30" localSheetId="7">'段 (3)'!$J$2:$J$41</definedName>
    <definedName name="_30609_30" localSheetId="6">'段(2)'!$J$2:$J$41</definedName>
    <definedName name="_30609_30" localSheetId="8">學期!$J$2:$J$41</definedName>
    <definedName name="_30609_31" localSheetId="5">'段 (1)'!#REF!</definedName>
    <definedName name="_30609_31" localSheetId="7">'段 (3)'!$J$3:$J$45</definedName>
    <definedName name="_30609_31" localSheetId="6">'段(2)'!$J$3:$J$45</definedName>
    <definedName name="_30609_31" localSheetId="8">學期!$J$44:$J$45</definedName>
    <definedName name="_30609_32" localSheetId="5">'段 (1)'!#REF!</definedName>
    <definedName name="_30609_32" localSheetId="7">'段 (3)'!$J$2:$J$41</definedName>
    <definedName name="_30609_32" localSheetId="6">'段(2)'!$J$2:$J$41</definedName>
    <definedName name="_30609_32" localSheetId="8">學期!$J$2:$J$41</definedName>
    <definedName name="_30609_33" localSheetId="5">'段 (1)'!#REF!</definedName>
    <definedName name="_30609_33" localSheetId="7">'段 (3)'!$J$2:$J$41</definedName>
    <definedName name="_30609_33" localSheetId="6">'段(2)'!$J$2:$J$41</definedName>
    <definedName name="_30609_33" localSheetId="8">學期!$J$2:$J$41</definedName>
    <definedName name="_30609_34" localSheetId="5">'段 (1)'!#REF!</definedName>
    <definedName name="_30609_34" localSheetId="7">'段 (3)'!$J$2:$J$41</definedName>
    <definedName name="_30609_34" localSheetId="6">'段(2)'!$J$2:$J$41</definedName>
    <definedName name="_30609_34" localSheetId="8">學期!$J$2:$J$41</definedName>
    <definedName name="_30609_35" localSheetId="5">'段 (1)'!#REF!</definedName>
    <definedName name="_30609_35" localSheetId="7">'段 (3)'!$J$3:$J$42</definedName>
    <definedName name="_30609_35" localSheetId="6">'段(2)'!$J$3:$J$42</definedName>
    <definedName name="_30609_35" localSheetId="8">學期!$J$3:$J$42</definedName>
    <definedName name="_30609_36" localSheetId="5">'段 (1)'!#REF!</definedName>
    <definedName name="_30609_36" localSheetId="7">'段 (3)'!$J$3:$J$45</definedName>
    <definedName name="_30609_36" localSheetId="6">'段(2)'!$J$3:$J$45</definedName>
    <definedName name="_30609_36" localSheetId="8">學期!$J$44:$J$45</definedName>
    <definedName name="_30609_37" localSheetId="5">'段 (1)'!#REF!</definedName>
    <definedName name="_30609_37" localSheetId="7">'段 (3)'!$J$2:$J$41</definedName>
    <definedName name="_30609_37" localSheetId="6">'段(2)'!$J$2:$J$41</definedName>
    <definedName name="_30609_37" localSheetId="8">學期!$J$2:$J$41</definedName>
    <definedName name="_30609_38" localSheetId="5">'段 (1)'!#REF!</definedName>
    <definedName name="_30609_38" localSheetId="7">'段 (3)'!$J$2:$J$41</definedName>
    <definedName name="_30609_38" localSheetId="6">'段(2)'!$J$2:$J$41</definedName>
    <definedName name="_30609_38" localSheetId="8">學期!$J$2:$J$41</definedName>
    <definedName name="_30609_39" localSheetId="5">'段 (1)'!#REF!</definedName>
    <definedName name="_30609_39" localSheetId="7">'段 (3)'!$J$3:$J$45</definedName>
    <definedName name="_30609_39" localSheetId="6">'段(2)'!$J$3:$J$45</definedName>
    <definedName name="_30609_39" localSheetId="8">學期!$J$44:$J$45</definedName>
    <definedName name="_30609_4" localSheetId="5">'段 (1)'!#REF!</definedName>
    <definedName name="_30609_4" localSheetId="7">'段 (3)'!#REF!</definedName>
    <definedName name="_30609_4" localSheetId="6">'段(2)'!#REF!</definedName>
    <definedName name="_30609_4" localSheetId="8">學期!#REF!</definedName>
    <definedName name="_30609_40" localSheetId="5">'段 (1)'!#REF!</definedName>
    <definedName name="_30609_40" localSheetId="7">'段 (3)'!$J$2:$J$41</definedName>
    <definedName name="_30609_40" localSheetId="6">'段(2)'!$J$2:$J$41</definedName>
    <definedName name="_30609_40" localSheetId="8">學期!$J$2:$J$41</definedName>
    <definedName name="_30609_41" localSheetId="5">'段 (1)'!#REF!</definedName>
    <definedName name="_30609_41" localSheetId="7">'段 (3)'!$J$2:$J$41</definedName>
    <definedName name="_30609_41" localSheetId="6">'段(2)'!$J$2:$J$41</definedName>
    <definedName name="_30609_41" localSheetId="8">學期!$J$2:$J$41</definedName>
    <definedName name="_30609_42" localSheetId="5">'段 (1)'!#REF!</definedName>
    <definedName name="_30609_42" localSheetId="7">'段 (3)'!$J$2:$J$41</definedName>
    <definedName name="_30609_42" localSheetId="6">'段(2)'!$J$2:$J$41</definedName>
    <definedName name="_30609_42" localSheetId="8">學期!$J$2:$J$41</definedName>
    <definedName name="_30609_43" localSheetId="5">'段 (1)'!#REF!</definedName>
    <definedName name="_30609_43" localSheetId="7">'段 (3)'!$J$3:$J$42</definedName>
    <definedName name="_30609_43" localSheetId="6">'段(2)'!$J$3:$J$42</definedName>
    <definedName name="_30609_43" localSheetId="8">學期!$J$3:$J$42</definedName>
    <definedName name="_30609_44" localSheetId="5">'段 (1)'!#REF!</definedName>
    <definedName name="_30609_44" localSheetId="7">'段 (3)'!#REF!</definedName>
    <definedName name="_30609_44" localSheetId="6">'段(2)'!#REF!</definedName>
    <definedName name="_30609_44" localSheetId="8">學期!#REF!</definedName>
    <definedName name="_30609_45" localSheetId="5">'段 (1)'!#REF!</definedName>
    <definedName name="_30609_45" localSheetId="7">'段 (3)'!#REF!</definedName>
    <definedName name="_30609_45" localSheetId="6">'段(2)'!#REF!</definedName>
    <definedName name="_30609_45" localSheetId="8">學期!#REF!</definedName>
    <definedName name="_30609_46" localSheetId="5">'段 (1)'!#REF!</definedName>
    <definedName name="_30609_46" localSheetId="7">'段 (3)'!#REF!</definedName>
    <definedName name="_30609_46" localSheetId="6">'段(2)'!#REF!</definedName>
    <definedName name="_30609_46" localSheetId="8">學期!#REF!</definedName>
    <definedName name="_30609_47" localSheetId="5">'段 (1)'!#REF!</definedName>
    <definedName name="_30609_47" localSheetId="7">'段 (3)'!#REF!</definedName>
    <definedName name="_30609_47" localSheetId="6">'段(2)'!#REF!</definedName>
    <definedName name="_30609_47" localSheetId="8">學期!#REF!</definedName>
    <definedName name="_30609_48" localSheetId="5">'段 (1)'!#REF!</definedName>
    <definedName name="_30609_48" localSheetId="7">'段 (3)'!#REF!</definedName>
    <definedName name="_30609_48" localSheetId="6">'段(2)'!#REF!</definedName>
    <definedName name="_30609_48" localSheetId="8">學期!#REF!</definedName>
    <definedName name="_30609_49" localSheetId="5">'段 (1)'!#REF!</definedName>
    <definedName name="_30609_49" localSheetId="7">'段 (3)'!#REF!</definedName>
    <definedName name="_30609_49" localSheetId="6">'段(2)'!#REF!</definedName>
    <definedName name="_30609_49" localSheetId="8">學期!#REF!</definedName>
    <definedName name="_30609_5" localSheetId="5">'段 (1)'!#REF!</definedName>
    <definedName name="_30609_5" localSheetId="7">'段 (3)'!$A$2:$B$41</definedName>
    <definedName name="_30609_5" localSheetId="6">'段(2)'!$A$2:$B$41</definedName>
    <definedName name="_30609_5" localSheetId="8">學期!#REF!</definedName>
    <definedName name="_30609_50" localSheetId="5">'段 (1)'!#REF!</definedName>
    <definedName name="_30609_50" localSheetId="7">'段 (3)'!#REF!</definedName>
    <definedName name="_30609_50" localSheetId="6">'段(2)'!#REF!</definedName>
    <definedName name="_30609_50" localSheetId="8">學期!#REF!</definedName>
    <definedName name="_30609_51" localSheetId="5">'段 (1)'!#REF!</definedName>
    <definedName name="_30609_51" localSheetId="7">'段 (3)'!#REF!</definedName>
    <definedName name="_30609_51" localSheetId="6">'段(2)'!#REF!</definedName>
    <definedName name="_30609_51" localSheetId="8">學期!#REF!</definedName>
    <definedName name="_30609_52" localSheetId="5">'段 (1)'!#REF!</definedName>
    <definedName name="_30609_52" localSheetId="7">'段 (3)'!#REF!</definedName>
    <definedName name="_30609_52" localSheetId="6">'段(2)'!#REF!</definedName>
    <definedName name="_30609_52" localSheetId="8">學期!#REF!</definedName>
    <definedName name="_30609_53" localSheetId="5">'段 (1)'!#REF!</definedName>
    <definedName name="_30609_53" localSheetId="7">'段 (3)'!#REF!</definedName>
    <definedName name="_30609_53" localSheetId="6">'段(2)'!#REF!</definedName>
    <definedName name="_30609_53" localSheetId="8">學期!#REF!</definedName>
    <definedName name="_30609_54" localSheetId="5">'段 (1)'!#REF!</definedName>
    <definedName name="_30609_54" localSheetId="7">'段 (3)'!#REF!</definedName>
    <definedName name="_30609_54" localSheetId="6">'段(2)'!#REF!</definedName>
    <definedName name="_30609_54" localSheetId="8">學期!#REF!</definedName>
    <definedName name="_30609_55" localSheetId="5">'段 (1)'!#REF!</definedName>
    <definedName name="_30609_55" localSheetId="7">'段 (3)'!#REF!</definedName>
    <definedName name="_30609_55" localSheetId="6">'段(2)'!#REF!</definedName>
    <definedName name="_30609_55" localSheetId="8">學期!#REF!</definedName>
    <definedName name="_30609_56" localSheetId="5">'段 (1)'!#REF!</definedName>
    <definedName name="_30609_56" localSheetId="7">'段 (3)'!#REF!</definedName>
    <definedName name="_30609_56" localSheetId="6">'段(2)'!#REF!</definedName>
    <definedName name="_30609_56" localSheetId="8">學期!#REF!</definedName>
    <definedName name="_30609_57" localSheetId="5">'段 (1)'!#REF!</definedName>
    <definedName name="_30609_57" localSheetId="7">'段 (3)'!#REF!</definedName>
    <definedName name="_30609_57" localSheetId="6">'段(2)'!#REF!</definedName>
    <definedName name="_30609_57" localSheetId="8">學期!#REF!</definedName>
    <definedName name="_30609_58" localSheetId="5">'段 (1)'!#REF!</definedName>
    <definedName name="_30609_58" localSheetId="7">'段 (3)'!#REF!</definedName>
    <definedName name="_30609_58" localSheetId="6">'段(2)'!#REF!</definedName>
    <definedName name="_30609_58" localSheetId="8">學期!#REF!</definedName>
    <definedName name="_30609_59" localSheetId="5">'段 (1)'!#REF!</definedName>
    <definedName name="_30609_59" localSheetId="7">'段 (3)'!#REF!</definedName>
    <definedName name="_30609_59" localSheetId="6">'段(2)'!#REF!</definedName>
    <definedName name="_30609_59" localSheetId="8">學期!#REF!</definedName>
    <definedName name="_30609_6" localSheetId="5">'段 (1)'!#REF!</definedName>
    <definedName name="_30609_6" localSheetId="7">'段 (3)'!#REF!</definedName>
    <definedName name="_30609_6" localSheetId="6">'段(2)'!#REF!</definedName>
    <definedName name="_30609_6" localSheetId="8">學期!#REF!</definedName>
    <definedName name="_30609_60" localSheetId="5">'段 (1)'!$A$2:$A$41</definedName>
    <definedName name="_30609_60" localSheetId="7">'段 (3)'!#REF!</definedName>
    <definedName name="_30609_60" localSheetId="6">'段(2)'!#REF!</definedName>
    <definedName name="_30609_60" localSheetId="8">學期!$A$2:$A$41</definedName>
    <definedName name="_30609_61" localSheetId="5">'段 (1)'!$A$2:$A$41</definedName>
    <definedName name="_30609_61" localSheetId="7">'段 (3)'!#REF!</definedName>
    <definedName name="_30609_61" localSheetId="6">'段(2)'!#REF!</definedName>
    <definedName name="_30609_61" localSheetId="8">學期!$A$2:$A$41</definedName>
    <definedName name="_30609_62" localSheetId="5">'段 (1)'!$A$3:$A$45</definedName>
    <definedName name="_30609_62" localSheetId="7">'段 (3)'!#REF!</definedName>
    <definedName name="_30609_62" localSheetId="6">'段(2)'!#REF!</definedName>
    <definedName name="_30609_62" localSheetId="8">學期!$A$3:$A$45</definedName>
    <definedName name="_30609_63" localSheetId="7">'段 (3)'!$A$3:$A$45</definedName>
    <definedName name="_30609_63" localSheetId="6">'段(2)'!$A$3:$A$45</definedName>
    <definedName name="_30609_63" localSheetId="8">學期!$A$3:$A$45</definedName>
    <definedName name="_30609_64" localSheetId="7">'段 (3)'!$A$2:$A$41</definedName>
    <definedName name="_30609_64" localSheetId="6">'段(2)'!$A$2:$A$41</definedName>
    <definedName name="_30609_64" localSheetId="8">學期!$A$2:$A$41</definedName>
    <definedName name="_30609_65" localSheetId="7">'段 (3)'!$A$2:$A$41</definedName>
    <definedName name="_30609_65" localSheetId="6">'段(2)'!$A$2:$A$41</definedName>
    <definedName name="_30609_65" localSheetId="8">學期!$A$2:$A$41</definedName>
    <definedName name="_30609_66" localSheetId="7">'段 (3)'!$A$3:$A$45</definedName>
    <definedName name="_30609_66" localSheetId="6">'段(2)'!$A$3:$A$45</definedName>
    <definedName name="_30609_66" localSheetId="8">學期!$A$2:$A$41</definedName>
    <definedName name="_30609_67" localSheetId="7">'段 (3)'!$A$2:$A$41</definedName>
    <definedName name="_30609_67" localSheetId="6">'段(2)'!$A$2:$A$41</definedName>
    <definedName name="_30609_67" localSheetId="8">學期!$A$3:$A$42</definedName>
    <definedName name="_30609_68" localSheetId="7">'段 (3)'!$A$2:$A$41</definedName>
    <definedName name="_30609_68" localSheetId="6">'段(2)'!$A$2:$A$41</definedName>
    <definedName name="_30609_68" localSheetId="8">學期!#REF!</definedName>
    <definedName name="_30609_69" localSheetId="7">'段 (3)'!$A$2:$A$41</definedName>
    <definedName name="_30609_69" localSheetId="6">'段(2)'!$A$2:$A$41</definedName>
    <definedName name="_30609_69" localSheetId="8">學期!#REF!</definedName>
    <definedName name="_30609_7" localSheetId="5">'段 (1)'!$A$3:$A$42</definedName>
    <definedName name="_30609_7" localSheetId="7">'段 (3)'!#REF!</definedName>
    <definedName name="_30609_7" localSheetId="6">'段(2)'!#REF!</definedName>
    <definedName name="_30609_7" localSheetId="8">學期!#REF!</definedName>
    <definedName name="_30609_70" localSheetId="7">'段 (3)'!$A$3:$A$42</definedName>
    <definedName name="_30609_70" localSheetId="6">'段(2)'!$A$3:$A$42</definedName>
    <definedName name="_30609_70" localSheetId="8">學期!#REF!</definedName>
    <definedName name="_30609_71" localSheetId="7">'段 (3)'!#REF!</definedName>
    <definedName name="_30609_71" localSheetId="6">'段(2)'!#REF!</definedName>
    <definedName name="_30609_71" localSheetId="8">學期!#REF!</definedName>
    <definedName name="_30609_72" localSheetId="7">'段 (3)'!#REF!</definedName>
    <definedName name="_30609_72" localSheetId="6">'段(2)'!#REF!</definedName>
    <definedName name="_30609_72" localSheetId="8">學期!#REF!</definedName>
    <definedName name="_30609_73" localSheetId="7">'段 (3)'!#REF!</definedName>
    <definedName name="_30609_73" localSheetId="6">'段(2)'!#REF!</definedName>
    <definedName name="_30609_73" localSheetId="8">學期!#REF!</definedName>
    <definedName name="_30609_74" localSheetId="7">'段 (3)'!#REF!</definedName>
    <definedName name="_30609_74" localSheetId="6">'段(2)'!#REF!</definedName>
    <definedName name="_30609_74" localSheetId="8">學期!#REF!</definedName>
    <definedName name="_30609_75" localSheetId="7">'段 (3)'!#REF!</definedName>
    <definedName name="_30609_75" localSheetId="6">'段(2)'!#REF!</definedName>
    <definedName name="_30609_75" localSheetId="8">學期!#REF!</definedName>
    <definedName name="_30609_76" localSheetId="7">'段 (3)'!#REF!</definedName>
    <definedName name="_30609_76" localSheetId="6">'段(2)'!#REF!</definedName>
    <definedName name="_30609_76" localSheetId="8">學期!$G$3:$G$45</definedName>
    <definedName name="_30609_77" localSheetId="7">'段 (3)'!#REF!</definedName>
    <definedName name="_30609_77" localSheetId="6">'段(2)'!#REF!</definedName>
    <definedName name="_30609_77" localSheetId="8">學期!$G$2:$G$41</definedName>
    <definedName name="_30609_78" localSheetId="7">'段 (3)'!#REF!</definedName>
    <definedName name="_30609_78" localSheetId="6">'段(2)'!#REF!</definedName>
    <definedName name="_30609_78" localSheetId="8">學期!$G$2:$G$41</definedName>
    <definedName name="_30609_79" localSheetId="7">'段 (3)'!$G$3:$G$45</definedName>
    <definedName name="_30609_79" localSheetId="6">'段(2)'!$G$3:$G$45</definedName>
    <definedName name="_30609_79" localSheetId="8">學期!$G$3:$G$45</definedName>
    <definedName name="_30609_8" localSheetId="5">'段 (1)'!#REF!</definedName>
    <definedName name="_30609_8" localSheetId="7">'段 (3)'!$A$2:$B$41</definedName>
    <definedName name="_30609_8" localSheetId="6">'段(2)'!$A$2:$B$41</definedName>
    <definedName name="_30609_8" localSheetId="8">學期!#REF!</definedName>
    <definedName name="_30609_80" localSheetId="7">'段 (3)'!$G$2:$G$41</definedName>
    <definedName name="_30609_80" localSheetId="6">'段(2)'!$G$2:$G$41</definedName>
    <definedName name="_30609_80" localSheetId="8">學期!$G$2:$G$41</definedName>
    <definedName name="_30609_81" localSheetId="7">'段 (3)'!$G$2:$G$41</definedName>
    <definedName name="_30609_81" localSheetId="6">'段(2)'!$G$2:$G$41</definedName>
    <definedName name="_30609_81" localSheetId="8">學期!$G$2:$G$41</definedName>
    <definedName name="_30609_82" localSheetId="7">'段 (3)'!$G$3:$G$45</definedName>
    <definedName name="_30609_82" localSheetId="6">'段(2)'!$G$3:$G$45</definedName>
    <definedName name="_30609_82" localSheetId="8">學期!$G$2:$G$41</definedName>
    <definedName name="_30609_83" localSheetId="7">'段 (3)'!$G$2:$G$41</definedName>
    <definedName name="_30609_83" localSheetId="6">'段(2)'!$G$2:$G$41</definedName>
    <definedName name="_30609_83" localSheetId="8">學期!$G$3:$G$42</definedName>
    <definedName name="_30609_84" localSheetId="7">'段 (3)'!$G$2:$G$41</definedName>
    <definedName name="_30609_84" localSheetId="6">'段(2)'!$G$2:$G$41</definedName>
    <definedName name="_30609_84" localSheetId="8">學期!#REF!</definedName>
    <definedName name="_30609_85" localSheetId="7">'段 (3)'!$G$2:$G$41</definedName>
    <definedName name="_30609_85" localSheetId="6">'段(2)'!$G$2:$G$41</definedName>
    <definedName name="_30609_85" localSheetId="8">學期!#REF!</definedName>
    <definedName name="_30609_86" localSheetId="7">'段 (3)'!$G$3:$G$42</definedName>
    <definedName name="_30609_86" localSheetId="6">'段(2)'!$G$3:$G$42</definedName>
    <definedName name="_30609_86" localSheetId="8">學期!#REF!</definedName>
    <definedName name="_30609_87" localSheetId="7">'段 (3)'!#REF!</definedName>
    <definedName name="_30609_87" localSheetId="6">'段(2)'!#REF!</definedName>
    <definedName name="_30609_87" localSheetId="8">學期!#REF!</definedName>
    <definedName name="_30609_88" localSheetId="7">'段 (3)'!#REF!</definedName>
    <definedName name="_30609_88" localSheetId="6">'段(2)'!#REF!</definedName>
    <definedName name="_30609_88" localSheetId="8">學期!#REF!</definedName>
    <definedName name="_30609_89" localSheetId="7">'段 (3)'!#REF!</definedName>
    <definedName name="_30609_89" localSheetId="6">'段(2)'!#REF!</definedName>
    <definedName name="_30609_89" localSheetId="8">學期!#REF!</definedName>
    <definedName name="_30609_9" localSheetId="5">'段 (1)'!$A$3:$A$45</definedName>
    <definedName name="_30609_9" localSheetId="7">'段 (3)'!#REF!</definedName>
    <definedName name="_30609_9" localSheetId="6">'段(2)'!#REF!</definedName>
    <definedName name="_30609_9" localSheetId="8">學期!#REF!</definedName>
    <definedName name="_30609_90" localSheetId="7">'段 (3)'!#REF!</definedName>
    <definedName name="_30609_90" localSheetId="6">'段(2)'!#REF!</definedName>
    <definedName name="_30609_90" localSheetId="8">學期!#REF!</definedName>
    <definedName name="_30609_91" localSheetId="7">'段 (3)'!#REF!</definedName>
    <definedName name="_30609_91" localSheetId="6">'段(2)'!#REF!</definedName>
    <definedName name="_30609_91" localSheetId="8">學期!#REF!</definedName>
    <definedName name="_30609_92" localSheetId="7">'段 (3)'!#REF!</definedName>
    <definedName name="_30609_92" localSheetId="6">'段(2)'!#REF!</definedName>
    <definedName name="_30609_92" localSheetId="8">學期!#REF!</definedName>
    <definedName name="_30609_93" localSheetId="7">'段 (3)'!#REF!</definedName>
    <definedName name="_30609_93" localSheetId="6">'段(2)'!#REF!</definedName>
    <definedName name="_30609_93" localSheetId="8">學期!#REF!</definedName>
    <definedName name="_30609_94" localSheetId="7">'段 (3)'!#REF!</definedName>
    <definedName name="_30609_94" localSheetId="6">'段(2)'!#REF!</definedName>
    <definedName name="_30609_94" localSheetId="8">學期!#REF!</definedName>
    <definedName name="_30609_95" localSheetId="7">'段 (3)'!#REF!</definedName>
    <definedName name="_30609_95" localSheetId="6">'段(2)'!#REF!</definedName>
    <definedName name="_30609_95" localSheetId="8">學期!#REF!</definedName>
    <definedName name="_30609_96" localSheetId="7">'段 (3)'!#REF!</definedName>
    <definedName name="_30609_96" localSheetId="6">'段(2)'!#REF!</definedName>
    <definedName name="_30609_96" localSheetId="8">學期!#REF!</definedName>
    <definedName name="_30609_97" localSheetId="7">'段 (3)'!#REF!</definedName>
    <definedName name="_30609_97" localSheetId="6">'段(2)'!#REF!</definedName>
    <definedName name="_30609_97" localSheetId="8">學期!#REF!</definedName>
    <definedName name="_30609_98" localSheetId="7">'段 (3)'!#REF!</definedName>
    <definedName name="_30609_98" localSheetId="6">'段(2)'!#REF!</definedName>
    <definedName name="_30609_98" localSheetId="8">學期!#REF!</definedName>
    <definedName name="_30609_99" localSheetId="7">'段 (3)'!#REF!</definedName>
    <definedName name="_30609_99" localSheetId="6">'段(2)'!#REF!</definedName>
    <definedName name="_30609_99" localSheetId="8">學期!#REF!</definedName>
    <definedName name="_30809" localSheetId="5">'段 (1)'!#REF!</definedName>
    <definedName name="_30809" localSheetId="7">'段 (3)'!#REF!</definedName>
    <definedName name="_30809" localSheetId="6">'段(2)'!#REF!</definedName>
    <definedName name="_xlnm.Print_Area" localSheetId="1">'209'!$A$1:$AA$54</definedName>
    <definedName name="_xlnm.Print_Area" localSheetId="2">'210'!$A$1:$W$55</definedName>
    <definedName name="_xlnm.Print_Area" localSheetId="4">'311'!$A$1:$Q$68</definedName>
    <definedName name="_xlnm.Print_Area" localSheetId="5">'段 (1)'!$A$1:$L$64</definedName>
    <definedName name="_xlnm.Print_Area" localSheetId="7">'段 (3)'!$A$1:$L$64</definedName>
    <definedName name="_xlnm.Print_Area" localSheetId="6">'段(2)'!$A$1:$L$64</definedName>
    <definedName name="_xlnm.Print_Area" localSheetId="8">學期!$A$1:$L$64</definedName>
  </definedNames>
  <calcPr calcId="124519"/>
</workbook>
</file>

<file path=xl/calcChain.xml><?xml version="1.0" encoding="utf-8"?>
<calcChain xmlns="http://schemas.openxmlformats.org/spreadsheetml/2006/main">
  <c r="L42" i="8"/>
  <c r="C39" i="24" l="1"/>
  <c r="B39"/>
  <c r="A39"/>
  <c r="C38"/>
  <c r="B38"/>
  <c r="A38"/>
  <c r="C37"/>
  <c r="B37"/>
  <c r="A37"/>
  <c r="C36"/>
  <c r="B36"/>
  <c r="A36"/>
  <c r="C35"/>
  <c r="B35"/>
  <c r="A35"/>
  <c r="F34"/>
  <c r="E34"/>
  <c r="D34"/>
  <c r="C34"/>
  <c r="B34"/>
  <c r="A34"/>
  <c r="I33"/>
  <c r="H33"/>
  <c r="G33"/>
  <c r="F33"/>
  <c r="E33"/>
  <c r="D33"/>
  <c r="C33"/>
  <c r="B33"/>
  <c r="A33"/>
  <c r="I32"/>
  <c r="H32"/>
  <c r="G32"/>
  <c r="F32"/>
  <c r="E32"/>
  <c r="D32"/>
  <c r="C32"/>
  <c r="B32"/>
  <c r="A32"/>
  <c r="I31"/>
  <c r="H31"/>
  <c r="G31"/>
  <c r="F31"/>
  <c r="E31"/>
  <c r="D31"/>
  <c r="C31"/>
  <c r="B31"/>
  <c r="A31"/>
  <c r="I30"/>
  <c r="H30"/>
  <c r="G30"/>
  <c r="F30"/>
  <c r="E30"/>
  <c r="D30"/>
  <c r="C30"/>
  <c r="B30"/>
  <c r="A30"/>
  <c r="I29"/>
  <c r="H29"/>
  <c r="G29"/>
  <c r="F29"/>
  <c r="E29"/>
  <c r="D29"/>
  <c r="C29"/>
  <c r="B29"/>
  <c r="A29"/>
  <c r="I28"/>
  <c r="H28"/>
  <c r="G28"/>
  <c r="F28"/>
  <c r="E28"/>
  <c r="D28"/>
  <c r="C28"/>
  <c r="B28"/>
  <c r="A28"/>
  <c r="I27"/>
  <c r="H27"/>
  <c r="G27"/>
  <c r="F27"/>
  <c r="E27"/>
  <c r="D27"/>
  <c r="C27"/>
  <c r="B27"/>
  <c r="A27"/>
  <c r="I26"/>
  <c r="H26"/>
  <c r="G26"/>
  <c r="F26"/>
  <c r="E26"/>
  <c r="D26"/>
  <c r="C26"/>
  <c r="B26"/>
  <c r="A26"/>
  <c r="I25"/>
  <c r="H25"/>
  <c r="G25"/>
  <c r="F25"/>
  <c r="E25"/>
  <c r="D25"/>
  <c r="C25"/>
  <c r="B25"/>
  <c r="A25"/>
  <c r="I24"/>
  <c r="H24"/>
  <c r="G24"/>
  <c r="F24"/>
  <c r="E24"/>
  <c r="D24"/>
  <c r="C24"/>
  <c r="B24"/>
  <c r="A24"/>
  <c r="I23"/>
  <c r="H23"/>
  <c r="G23"/>
  <c r="F23"/>
  <c r="E23"/>
  <c r="D23"/>
  <c r="C23"/>
  <c r="B23"/>
  <c r="A23"/>
  <c r="I22"/>
  <c r="H22"/>
  <c r="G22"/>
  <c r="F22"/>
  <c r="E22"/>
  <c r="D22"/>
  <c r="C22"/>
  <c r="B22"/>
  <c r="A22"/>
  <c r="I21"/>
  <c r="H21"/>
  <c r="G21"/>
  <c r="F21"/>
  <c r="E21"/>
  <c r="D21"/>
  <c r="C21"/>
  <c r="B21"/>
  <c r="A21"/>
  <c r="I20"/>
  <c r="H20"/>
  <c r="G20"/>
  <c r="F20"/>
  <c r="E20"/>
  <c r="D20"/>
  <c r="C20"/>
  <c r="B20"/>
  <c r="A20"/>
  <c r="I19"/>
  <c r="H19"/>
  <c r="G19"/>
  <c r="F19"/>
  <c r="E19"/>
  <c r="D19"/>
  <c r="C19"/>
  <c r="B19"/>
  <c r="A19"/>
  <c r="I18"/>
  <c r="H18"/>
  <c r="G18"/>
  <c r="F18"/>
  <c r="E18"/>
  <c r="D18"/>
  <c r="C18"/>
  <c r="B18"/>
  <c r="A18"/>
  <c r="I1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4"/>
  <c r="H14"/>
  <c r="G14"/>
  <c r="F14"/>
  <c r="E14"/>
  <c r="D14"/>
  <c r="C14"/>
  <c r="B14"/>
  <c r="A14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I8"/>
  <c r="H8"/>
  <c r="G8"/>
  <c r="F8"/>
  <c r="E8"/>
  <c r="D8"/>
  <c r="C8"/>
  <c r="B8"/>
  <c r="A8"/>
  <c r="I7"/>
  <c r="H7"/>
  <c r="G7"/>
  <c r="F7"/>
  <c r="E7"/>
  <c r="D7"/>
  <c r="C7"/>
  <c r="B7"/>
  <c r="A7"/>
  <c r="I6"/>
  <c r="H6"/>
  <c r="G6"/>
  <c r="F6"/>
  <c r="E6"/>
  <c r="D6"/>
  <c r="C6"/>
  <c r="B6"/>
  <c r="A6"/>
  <c r="I5"/>
  <c r="H5"/>
  <c r="G5"/>
  <c r="F5"/>
  <c r="E5"/>
  <c r="D5"/>
  <c r="C5"/>
  <c r="B5"/>
  <c r="A5"/>
  <c r="I4"/>
  <c r="H4"/>
  <c r="G4"/>
  <c r="F4"/>
  <c r="E4"/>
  <c r="D4"/>
  <c r="C4"/>
  <c r="B4"/>
  <c r="A4"/>
  <c r="I3"/>
  <c r="H3"/>
  <c r="G3"/>
  <c r="F3"/>
  <c r="E3"/>
  <c r="D3"/>
  <c r="C3"/>
  <c r="B3"/>
  <c r="A3"/>
  <c r="C39" i="5"/>
  <c r="B39"/>
  <c r="A39"/>
  <c r="C38"/>
  <c r="B38"/>
  <c r="A38"/>
  <c r="C37"/>
  <c r="B37"/>
  <c r="A37"/>
  <c r="C36"/>
  <c r="B36"/>
  <c r="A36"/>
  <c r="C35"/>
  <c r="B35"/>
  <c r="A35"/>
  <c r="F34"/>
  <c r="E34"/>
  <c r="D34"/>
  <c r="C34"/>
  <c r="B34"/>
  <c r="A34"/>
  <c r="I33"/>
  <c r="H33"/>
  <c r="G33"/>
  <c r="F33"/>
  <c r="E33"/>
  <c r="D33"/>
  <c r="C33"/>
  <c r="B33"/>
  <c r="A33"/>
  <c r="I32"/>
  <c r="H32"/>
  <c r="G32"/>
  <c r="F32"/>
  <c r="E32"/>
  <c r="D32"/>
  <c r="C32"/>
  <c r="B32"/>
  <c r="A32"/>
  <c r="I31"/>
  <c r="H31"/>
  <c r="G31"/>
  <c r="F31"/>
  <c r="E31"/>
  <c r="D31"/>
  <c r="C31"/>
  <c r="B31"/>
  <c r="A31"/>
  <c r="I30"/>
  <c r="H30"/>
  <c r="G30"/>
  <c r="F30"/>
  <c r="E30"/>
  <c r="D30"/>
  <c r="C30"/>
  <c r="B30"/>
  <c r="A30"/>
  <c r="I29"/>
  <c r="H29"/>
  <c r="G29"/>
  <c r="F29"/>
  <c r="E29"/>
  <c r="D29"/>
  <c r="C29"/>
  <c r="B29"/>
  <c r="A29"/>
  <c r="I28"/>
  <c r="H28"/>
  <c r="G28"/>
  <c r="F28"/>
  <c r="E28"/>
  <c r="D28"/>
  <c r="C28"/>
  <c r="B28"/>
  <c r="A28"/>
  <c r="I27"/>
  <c r="H27"/>
  <c r="G27"/>
  <c r="F27"/>
  <c r="E27"/>
  <c r="D27"/>
  <c r="C27"/>
  <c r="B27"/>
  <c r="A27"/>
  <c r="I26"/>
  <c r="H26"/>
  <c r="G26"/>
  <c r="F26"/>
  <c r="E26"/>
  <c r="D26"/>
  <c r="C26"/>
  <c r="B26"/>
  <c r="A26"/>
  <c r="I25"/>
  <c r="H25"/>
  <c r="G25"/>
  <c r="F25"/>
  <c r="E25"/>
  <c r="D25"/>
  <c r="C25"/>
  <c r="B25"/>
  <c r="A25"/>
  <c r="I24"/>
  <c r="H24"/>
  <c r="G24"/>
  <c r="F24"/>
  <c r="E24"/>
  <c r="D24"/>
  <c r="C24"/>
  <c r="B24"/>
  <c r="A24"/>
  <c r="I23"/>
  <c r="H23"/>
  <c r="G23"/>
  <c r="F23"/>
  <c r="E23"/>
  <c r="D23"/>
  <c r="C23"/>
  <c r="B23"/>
  <c r="A23"/>
  <c r="I22"/>
  <c r="H22"/>
  <c r="G22"/>
  <c r="F22"/>
  <c r="E22"/>
  <c r="D22"/>
  <c r="C22"/>
  <c r="B22"/>
  <c r="A22"/>
  <c r="I21"/>
  <c r="H21"/>
  <c r="G21"/>
  <c r="F21"/>
  <c r="E21"/>
  <c r="D21"/>
  <c r="C21"/>
  <c r="B21"/>
  <c r="A21"/>
  <c r="I20"/>
  <c r="H20"/>
  <c r="G20"/>
  <c r="F20"/>
  <c r="E20"/>
  <c r="D20"/>
  <c r="C20"/>
  <c r="B20"/>
  <c r="A20"/>
  <c r="I19"/>
  <c r="H19"/>
  <c r="G19"/>
  <c r="F19"/>
  <c r="E19"/>
  <c r="D19"/>
  <c r="C19"/>
  <c r="B19"/>
  <c r="A19"/>
  <c r="I18"/>
  <c r="H18"/>
  <c r="G18"/>
  <c r="F18"/>
  <c r="E18"/>
  <c r="D18"/>
  <c r="C18"/>
  <c r="B18"/>
  <c r="A18"/>
  <c r="I1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4"/>
  <c r="H14"/>
  <c r="G14"/>
  <c r="F14"/>
  <c r="E14"/>
  <c r="D14"/>
  <c r="C14"/>
  <c r="B14"/>
  <c r="A14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I8"/>
  <c r="H8"/>
  <c r="G8"/>
  <c r="F8"/>
  <c r="E8"/>
  <c r="D8"/>
  <c r="C8"/>
  <c r="B8"/>
  <c r="A8"/>
  <c r="I7"/>
  <c r="H7"/>
  <c r="G7"/>
  <c r="F7"/>
  <c r="E7"/>
  <c r="D7"/>
  <c r="C7"/>
  <c r="B7"/>
  <c r="A7"/>
  <c r="I6"/>
  <c r="H6"/>
  <c r="G6"/>
  <c r="F6"/>
  <c r="E6"/>
  <c r="D6"/>
  <c r="C6"/>
  <c r="B6"/>
  <c r="A6"/>
  <c r="I5"/>
  <c r="H5"/>
  <c r="G5"/>
  <c r="F5"/>
  <c r="E5"/>
  <c r="D5"/>
  <c r="C5"/>
  <c r="B5"/>
  <c r="A5"/>
  <c r="I4"/>
  <c r="H4"/>
  <c r="G4"/>
  <c r="F4"/>
  <c r="E4"/>
  <c r="D4"/>
  <c r="C4"/>
  <c r="B4"/>
  <c r="A4"/>
  <c r="I3"/>
  <c r="H3"/>
  <c r="G3"/>
  <c r="F3"/>
  <c r="E3"/>
  <c r="D3"/>
  <c r="C3"/>
  <c r="B3"/>
  <c r="A3"/>
  <c r="C39" i="26"/>
  <c r="B39"/>
  <c r="A39"/>
  <c r="C38"/>
  <c r="B38"/>
  <c r="A38"/>
  <c r="C37"/>
  <c r="B37"/>
  <c r="A37"/>
  <c r="C36"/>
  <c r="B36"/>
  <c r="A36"/>
  <c r="C35"/>
  <c r="B35"/>
  <c r="A35"/>
  <c r="F34"/>
  <c r="E34"/>
  <c r="D34"/>
  <c r="C34"/>
  <c r="B34"/>
  <c r="A34"/>
  <c r="I33"/>
  <c r="H33"/>
  <c r="G33"/>
  <c r="F33"/>
  <c r="E33"/>
  <c r="D33"/>
  <c r="C33"/>
  <c r="B33"/>
  <c r="A33"/>
  <c r="I32"/>
  <c r="H32"/>
  <c r="G32"/>
  <c r="F32"/>
  <c r="E32"/>
  <c r="D32"/>
  <c r="C32"/>
  <c r="B32"/>
  <c r="A32"/>
  <c r="I31"/>
  <c r="H31"/>
  <c r="G31"/>
  <c r="F31"/>
  <c r="E31"/>
  <c r="D31"/>
  <c r="C31"/>
  <c r="B31"/>
  <c r="A31"/>
  <c r="I30"/>
  <c r="H30"/>
  <c r="G30"/>
  <c r="F30"/>
  <c r="E30"/>
  <c r="D30"/>
  <c r="C30"/>
  <c r="B30"/>
  <c r="A30"/>
  <c r="I29"/>
  <c r="H29"/>
  <c r="G29"/>
  <c r="F29"/>
  <c r="E29"/>
  <c r="D29"/>
  <c r="C29"/>
  <c r="B29"/>
  <c r="A29"/>
  <c r="I28"/>
  <c r="H28"/>
  <c r="G28"/>
  <c r="F28"/>
  <c r="E28"/>
  <c r="D28"/>
  <c r="C28"/>
  <c r="B28"/>
  <c r="A28"/>
  <c r="I27"/>
  <c r="H27"/>
  <c r="G27"/>
  <c r="F27"/>
  <c r="E27"/>
  <c r="D27"/>
  <c r="C27"/>
  <c r="B27"/>
  <c r="A27"/>
  <c r="I26"/>
  <c r="H26"/>
  <c r="G26"/>
  <c r="F26"/>
  <c r="E26"/>
  <c r="D26"/>
  <c r="C26"/>
  <c r="B26"/>
  <c r="A26"/>
  <c r="I25"/>
  <c r="H25"/>
  <c r="G25"/>
  <c r="F25"/>
  <c r="E25"/>
  <c r="D25"/>
  <c r="C25"/>
  <c r="B25"/>
  <c r="A25"/>
  <c r="I24"/>
  <c r="H24"/>
  <c r="G24"/>
  <c r="F24"/>
  <c r="E24"/>
  <c r="D24"/>
  <c r="C24"/>
  <c r="B24"/>
  <c r="A24"/>
  <c r="I23"/>
  <c r="H23"/>
  <c r="G23"/>
  <c r="F23"/>
  <c r="E23"/>
  <c r="D23"/>
  <c r="C23"/>
  <c r="B23"/>
  <c r="A23"/>
  <c r="I22"/>
  <c r="H22"/>
  <c r="G22"/>
  <c r="F22"/>
  <c r="E22"/>
  <c r="D22"/>
  <c r="C22"/>
  <c r="B22"/>
  <c r="A22"/>
  <c r="I21"/>
  <c r="H21"/>
  <c r="G21"/>
  <c r="F21"/>
  <c r="E21"/>
  <c r="D21"/>
  <c r="C21"/>
  <c r="B21"/>
  <c r="A21"/>
  <c r="I20"/>
  <c r="H20"/>
  <c r="G20"/>
  <c r="F20"/>
  <c r="E20"/>
  <c r="D20"/>
  <c r="C20"/>
  <c r="B20"/>
  <c r="A20"/>
  <c r="I19"/>
  <c r="H19"/>
  <c r="G19"/>
  <c r="F19"/>
  <c r="E19"/>
  <c r="D19"/>
  <c r="C19"/>
  <c r="B19"/>
  <c r="A19"/>
  <c r="I18"/>
  <c r="H18"/>
  <c r="G18"/>
  <c r="F18"/>
  <c r="E18"/>
  <c r="D18"/>
  <c r="C18"/>
  <c r="B18"/>
  <c r="A18"/>
  <c r="I1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4"/>
  <c r="H14"/>
  <c r="G14"/>
  <c r="F14"/>
  <c r="E14"/>
  <c r="D14"/>
  <c r="C14"/>
  <c r="B14"/>
  <c r="A14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I8"/>
  <c r="H8"/>
  <c r="G8"/>
  <c r="F8"/>
  <c r="E8"/>
  <c r="D8"/>
  <c r="C8"/>
  <c r="B8"/>
  <c r="A8"/>
  <c r="I7"/>
  <c r="H7"/>
  <c r="G7"/>
  <c r="F7"/>
  <c r="E7"/>
  <c r="D7"/>
  <c r="C7"/>
  <c r="B7"/>
  <c r="A7"/>
  <c r="I6"/>
  <c r="H6"/>
  <c r="G6"/>
  <c r="F6"/>
  <c r="E6"/>
  <c r="D6"/>
  <c r="C6"/>
  <c r="B6"/>
  <c r="A6"/>
  <c r="I5"/>
  <c r="H5"/>
  <c r="G5"/>
  <c r="F5"/>
  <c r="E5"/>
  <c r="D5"/>
  <c r="C5"/>
  <c r="B5"/>
  <c r="A5"/>
  <c r="I4"/>
  <c r="H4"/>
  <c r="G4"/>
  <c r="F4"/>
  <c r="E4"/>
  <c r="D4"/>
  <c r="C4"/>
  <c r="B4"/>
  <c r="A4"/>
  <c r="I3"/>
  <c r="H3"/>
  <c r="G3"/>
  <c r="F3"/>
  <c r="E3"/>
  <c r="D3"/>
  <c r="C3"/>
  <c r="B3"/>
  <c r="A3"/>
  <c r="E34" i="1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C39"/>
  <c r="B39"/>
  <c r="A39"/>
  <c r="C38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J1" i="24"/>
  <c r="D1"/>
  <c r="A1"/>
  <c r="G1"/>
  <c r="L36" i="20" l="1"/>
  <c r="Q36" s="1"/>
  <c r="I33" i="14" s="1"/>
  <c r="L35" i="20"/>
  <c r="Q35" s="1"/>
  <c r="I32" i="14" s="1"/>
  <c r="L34" i="20"/>
  <c r="Q34" s="1"/>
  <c r="I31" i="14" s="1"/>
  <c r="L33" i="20"/>
  <c r="Q33" s="1"/>
  <c r="I30" i="14" s="1"/>
  <c r="L32" i="20"/>
  <c r="Q32" s="1"/>
  <c r="I29" i="14" s="1"/>
  <c r="L31" i="20"/>
  <c r="Q31" s="1"/>
  <c r="I28" i="14" s="1"/>
  <c r="L30" i="20"/>
  <c r="Q30" s="1"/>
  <c r="I27" i="14" s="1"/>
  <c r="L29" i="20"/>
  <c r="Q29" s="1"/>
  <c r="I26" i="14" s="1"/>
  <c r="L28" i="20"/>
  <c r="Q28" s="1"/>
  <c r="I25" i="14" s="1"/>
  <c r="L27" i="20"/>
  <c r="Q27" s="1"/>
  <c r="I24" i="14" s="1"/>
  <c r="L26" i="20"/>
  <c r="Q26" s="1"/>
  <c r="I23" i="14" s="1"/>
  <c r="L25" i="20"/>
  <c r="Q25" s="1"/>
  <c r="I22" i="14" s="1"/>
  <c r="L24" i="20"/>
  <c r="Q24" s="1"/>
  <c r="I21" i="14" s="1"/>
  <c r="L23" i="20"/>
  <c r="Q23" s="1"/>
  <c r="I20" i="14" s="1"/>
  <c r="L22" i="20"/>
  <c r="Q22" s="1"/>
  <c r="I19" i="14" s="1"/>
  <c r="L21" i="20"/>
  <c r="Q21" s="1"/>
  <c r="I18" i="14" s="1"/>
  <c r="L20" i="20"/>
  <c r="Q20" s="1"/>
  <c r="I17" i="14" s="1"/>
  <c r="L19" i="20"/>
  <c r="Q19" s="1"/>
  <c r="I16" i="14" s="1"/>
  <c r="L18" i="20"/>
  <c r="Q18" s="1"/>
  <c r="I15" i="14" s="1"/>
  <c r="L17" i="20"/>
  <c r="Q17" s="1"/>
  <c r="I14" i="14" s="1"/>
  <c r="L16" i="20"/>
  <c r="Q16" s="1"/>
  <c r="I13" i="14" s="1"/>
  <c r="L15" i="20"/>
  <c r="Q15" s="1"/>
  <c r="I12" i="14" s="1"/>
  <c r="L14" i="20"/>
  <c r="Q14" s="1"/>
  <c r="I11" i="14" s="1"/>
  <c r="L13" i="20"/>
  <c r="Q13" s="1"/>
  <c r="I10" i="14" s="1"/>
  <c r="L12" i="20"/>
  <c r="Q12" s="1"/>
  <c r="I9" i="14" s="1"/>
  <c r="L11" i="20"/>
  <c r="Q11" s="1"/>
  <c r="I8" i="14" s="1"/>
  <c r="L10" i="20"/>
  <c r="Q10" s="1"/>
  <c r="I7" i="14" s="1"/>
  <c r="L9" i="20"/>
  <c r="Q9" s="1"/>
  <c r="I6" i="14" s="1"/>
  <c r="L8" i="20"/>
  <c r="Q8" s="1"/>
  <c r="I5" i="14" s="1"/>
  <c r="L7" i="20"/>
  <c r="Q7" s="1"/>
  <c r="I4" i="14" s="1"/>
  <c r="L6" i="20"/>
  <c r="Q6" s="1"/>
  <c r="I3" i="14" s="1"/>
  <c r="L5" i="20"/>
  <c r="Q5" s="1"/>
  <c r="G64"/>
  <c r="F64"/>
  <c r="E64"/>
  <c r="D64"/>
  <c r="G62"/>
  <c r="F62"/>
  <c r="E62"/>
  <c r="D62"/>
  <c r="G54"/>
  <c r="G55" s="1"/>
  <c r="G56" s="1"/>
  <c r="G57" s="1"/>
  <c r="G58" s="1"/>
  <c r="G59" s="1"/>
  <c r="G60" s="1"/>
  <c r="G61" s="1"/>
  <c r="F54"/>
  <c r="F55" s="1"/>
  <c r="F56" s="1"/>
  <c r="F57" s="1"/>
  <c r="F58" s="1"/>
  <c r="F59" s="1"/>
  <c r="F60" s="1"/>
  <c r="F61" s="1"/>
  <c r="E54"/>
  <c r="E55" s="1"/>
  <c r="E56" s="1"/>
  <c r="E57" s="1"/>
  <c r="E58" s="1"/>
  <c r="E59" s="1"/>
  <c r="E60" s="1"/>
  <c r="E61" s="1"/>
  <c r="D54"/>
  <c r="D55" s="1"/>
  <c r="D56" s="1"/>
  <c r="D57" s="1"/>
  <c r="D58" s="1"/>
  <c r="D59" s="1"/>
  <c r="D60" s="1"/>
  <c r="D61" s="1"/>
  <c r="H54" i="8"/>
  <c r="G54"/>
  <c r="F54"/>
  <c r="H52"/>
  <c r="G52"/>
  <c r="F52"/>
  <c r="H44"/>
  <c r="H45" s="1"/>
  <c r="H46" s="1"/>
  <c r="H47" s="1"/>
  <c r="H48" s="1"/>
  <c r="H49" s="1"/>
  <c r="H50" s="1"/>
  <c r="H51" s="1"/>
  <c r="H53" s="1"/>
  <c r="G44"/>
  <c r="G45" s="1"/>
  <c r="G46" s="1"/>
  <c r="G47" s="1"/>
  <c r="G48" s="1"/>
  <c r="G49" s="1"/>
  <c r="G50" s="1"/>
  <c r="G51" s="1"/>
  <c r="F44"/>
  <c r="F45" s="1"/>
  <c r="F46" s="1"/>
  <c r="F47" s="1"/>
  <c r="F48" s="1"/>
  <c r="F49" s="1"/>
  <c r="F50" s="1"/>
  <c r="F51" s="1"/>
  <c r="H55" i="7"/>
  <c r="G55"/>
  <c r="F55"/>
  <c r="H53"/>
  <c r="G53"/>
  <c r="F53"/>
  <c r="H45"/>
  <c r="H46" s="1"/>
  <c r="H47" s="1"/>
  <c r="H48" s="1"/>
  <c r="H49" s="1"/>
  <c r="H50" s="1"/>
  <c r="H51" s="1"/>
  <c r="H52" s="1"/>
  <c r="G45"/>
  <c r="G46" s="1"/>
  <c r="G47" s="1"/>
  <c r="G48" s="1"/>
  <c r="G49" s="1"/>
  <c r="G50" s="1"/>
  <c r="G51" s="1"/>
  <c r="G52" s="1"/>
  <c r="G54" s="1"/>
  <c r="F45"/>
  <c r="F46" s="1"/>
  <c r="F47" s="1"/>
  <c r="F48" s="1"/>
  <c r="F49" s="1"/>
  <c r="F50" s="1"/>
  <c r="F51" s="1"/>
  <c r="F52" s="1"/>
  <c r="J40" i="18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F53" i="8" l="1"/>
  <c r="E63" i="20"/>
  <c r="D63"/>
  <c r="F63"/>
  <c r="G63"/>
  <c r="G53" i="8"/>
  <c r="H54" i="7"/>
  <c r="F54"/>
  <c r="J1" i="26"/>
  <c r="D1"/>
  <c r="A1"/>
  <c r="G1"/>
  <c r="J1" i="5"/>
  <c r="D1"/>
  <c r="A1"/>
  <c r="G1"/>
  <c r="J1" i="14"/>
  <c r="D1"/>
  <c r="A1"/>
  <c r="G1"/>
  <c r="K42" l="1"/>
  <c r="J42"/>
  <c r="K41"/>
  <c r="J41"/>
  <c r="L42" i="26" l="1"/>
  <c r="K42"/>
  <c r="J42"/>
  <c r="L41"/>
  <c r="K41"/>
  <c r="J41"/>
  <c r="L42" i="5"/>
  <c r="K42"/>
  <c r="J42"/>
  <c r="L41"/>
  <c r="K41"/>
  <c r="J41"/>
  <c r="L42" i="24"/>
  <c r="K42"/>
  <c r="J42"/>
  <c r="L41"/>
  <c r="K41"/>
  <c r="J41"/>
  <c r="O55" i="7"/>
  <c r="O54" i="8"/>
  <c r="L40" i="5"/>
  <c r="K40"/>
  <c r="J40"/>
  <c r="L40" i="26"/>
  <c r="K40"/>
  <c r="J40"/>
  <c r="K40" i="14"/>
  <c r="J40"/>
  <c r="L40" i="24"/>
  <c r="K40"/>
  <c r="J40"/>
  <c r="L39"/>
  <c r="K39"/>
  <c r="J39"/>
  <c r="J64" i="5"/>
  <c r="D64"/>
  <c r="A64"/>
  <c r="G64"/>
  <c r="G64" i="26"/>
  <c r="K39" i="14"/>
  <c r="J39"/>
  <c r="K38"/>
  <c r="J38"/>
  <c r="K37"/>
  <c r="J37"/>
  <c r="K36"/>
  <c r="J36"/>
  <c r="K34"/>
  <c r="J34"/>
  <c r="K33"/>
  <c r="J33"/>
  <c r="K32"/>
  <c r="J32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B20"/>
  <c r="A20"/>
  <c r="K19"/>
  <c r="J19"/>
  <c r="B19"/>
  <c r="A19"/>
  <c r="B18"/>
  <c r="A18"/>
  <c r="K17"/>
  <c r="J17"/>
  <c r="B17"/>
  <c r="A17"/>
  <c r="K16"/>
  <c r="J16"/>
  <c r="B16"/>
  <c r="A16"/>
  <c r="K15"/>
  <c r="J15"/>
  <c r="B15"/>
  <c r="A15"/>
  <c r="K14"/>
  <c r="J14"/>
  <c r="B14"/>
  <c r="A14"/>
  <c r="B13"/>
  <c r="A13"/>
  <c r="K12"/>
  <c r="J12"/>
  <c r="B12"/>
  <c r="A12"/>
  <c r="K11"/>
  <c r="J11"/>
  <c r="B11"/>
  <c r="A11"/>
  <c r="K10"/>
  <c r="J10"/>
  <c r="B10"/>
  <c r="A10"/>
  <c r="K9"/>
  <c r="J9"/>
  <c r="B9"/>
  <c r="A9"/>
  <c r="K8"/>
  <c r="J8"/>
  <c r="B8"/>
  <c r="A8"/>
  <c r="K7"/>
  <c r="J7"/>
  <c r="B7"/>
  <c r="A7"/>
  <c r="K6"/>
  <c r="J6"/>
  <c r="B6"/>
  <c r="A6"/>
  <c r="K5"/>
  <c r="J5"/>
  <c r="B5"/>
  <c r="A5"/>
  <c r="K4"/>
  <c r="J4"/>
  <c r="B4"/>
  <c r="A4"/>
  <c r="K3"/>
  <c r="J3"/>
  <c r="B3"/>
  <c r="A3"/>
  <c r="K2"/>
  <c r="J2"/>
  <c r="E2"/>
  <c r="D2"/>
  <c r="B2"/>
  <c r="A2"/>
  <c r="H2"/>
  <c r="G2"/>
  <c r="J53" i="26"/>
  <c r="D53"/>
  <c r="A53"/>
  <c r="G53"/>
  <c r="L39"/>
  <c r="K39"/>
  <c r="J39"/>
  <c r="L38"/>
  <c r="K38"/>
  <c r="J38"/>
  <c r="L37"/>
  <c r="K37"/>
  <c r="J37"/>
  <c r="L36"/>
  <c r="K36"/>
  <c r="J36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7"/>
  <c r="K17"/>
  <c r="J17"/>
  <c r="L16"/>
  <c r="K16"/>
  <c r="J16"/>
  <c r="L15"/>
  <c r="K15"/>
  <c r="J15"/>
  <c r="L14"/>
  <c r="K14"/>
  <c r="J14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L5"/>
  <c r="K5"/>
  <c r="J5"/>
  <c r="L4"/>
  <c r="K4"/>
  <c r="J4"/>
  <c r="L3"/>
  <c r="K3"/>
  <c r="J3"/>
  <c r="L2"/>
  <c r="F2"/>
  <c r="C2"/>
  <c r="I2"/>
  <c r="K2"/>
  <c r="J2"/>
  <c r="E2"/>
  <c r="D2"/>
  <c r="B2"/>
  <c r="A2"/>
  <c r="H2"/>
  <c r="G2"/>
  <c r="L39" i="5"/>
  <c r="K39"/>
  <c r="J39"/>
  <c r="L38"/>
  <c r="K38"/>
  <c r="J38"/>
  <c r="L37"/>
  <c r="K37"/>
  <c r="J37"/>
  <c r="L36"/>
  <c r="K36"/>
  <c r="J36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7"/>
  <c r="K17"/>
  <c r="J17"/>
  <c r="L16"/>
  <c r="K16"/>
  <c r="J16"/>
  <c r="L15"/>
  <c r="K15"/>
  <c r="J15"/>
  <c r="L14"/>
  <c r="K14"/>
  <c r="J14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L5"/>
  <c r="K5"/>
  <c r="J5"/>
  <c r="L4"/>
  <c r="K4"/>
  <c r="J4"/>
  <c r="L3"/>
  <c r="K3"/>
  <c r="J3"/>
  <c r="L2"/>
  <c r="F2"/>
  <c r="C2"/>
  <c r="I2"/>
  <c r="K2"/>
  <c r="J2"/>
  <c r="E2"/>
  <c r="D2"/>
  <c r="B2"/>
  <c r="A2"/>
  <c r="H2"/>
  <c r="G2"/>
  <c r="N61" i="18"/>
  <c r="M61"/>
  <c r="L61"/>
  <c r="K61"/>
  <c r="N59"/>
  <c r="M59"/>
  <c r="L59"/>
  <c r="K59"/>
  <c r="N51"/>
  <c r="N52" s="1"/>
  <c r="N53" s="1"/>
  <c r="N54" s="1"/>
  <c r="N55" s="1"/>
  <c r="N56" s="1"/>
  <c r="N57" s="1"/>
  <c r="N58" s="1"/>
  <c r="N60" s="1"/>
  <c r="M51"/>
  <c r="M52" s="1"/>
  <c r="M53" s="1"/>
  <c r="M54" s="1"/>
  <c r="M55" s="1"/>
  <c r="M56" s="1"/>
  <c r="M57" s="1"/>
  <c r="M58" s="1"/>
  <c r="M60" s="1"/>
  <c r="L51"/>
  <c r="L52" s="1"/>
  <c r="L53" s="1"/>
  <c r="L54" s="1"/>
  <c r="L55" s="1"/>
  <c r="L56" s="1"/>
  <c r="L57" s="1"/>
  <c r="L58" s="1"/>
  <c r="K51"/>
  <c r="K52" s="1"/>
  <c r="K53" s="1"/>
  <c r="K54" s="1"/>
  <c r="K55" s="1"/>
  <c r="K56" s="1"/>
  <c r="K57" s="1"/>
  <c r="K58" s="1"/>
  <c r="J4"/>
  <c r="O18" s="1"/>
  <c r="L16" i="14" s="1"/>
  <c r="P55" i="7"/>
  <c r="N55"/>
  <c r="M55"/>
  <c r="K55"/>
  <c r="J55"/>
  <c r="I55"/>
  <c r="E55"/>
  <c r="D55"/>
  <c r="C55"/>
  <c r="P53"/>
  <c r="O53"/>
  <c r="N53"/>
  <c r="M53"/>
  <c r="K53"/>
  <c r="J53"/>
  <c r="I53"/>
  <c r="E53"/>
  <c r="D53"/>
  <c r="C53"/>
  <c r="P45"/>
  <c r="P46" s="1"/>
  <c r="P47" s="1"/>
  <c r="P48" s="1"/>
  <c r="P49" s="1"/>
  <c r="P50" s="1"/>
  <c r="P51" s="1"/>
  <c r="P52" s="1"/>
  <c r="O45"/>
  <c r="O46" s="1"/>
  <c r="O47" s="1"/>
  <c r="O48" s="1"/>
  <c r="O49" s="1"/>
  <c r="O50" s="1"/>
  <c r="O51" s="1"/>
  <c r="O52" s="1"/>
  <c r="N45"/>
  <c r="N46" s="1"/>
  <c r="N47" s="1"/>
  <c r="N48" s="1"/>
  <c r="N49" s="1"/>
  <c r="N50" s="1"/>
  <c r="N51" s="1"/>
  <c r="N52" s="1"/>
  <c r="M45"/>
  <c r="M46" s="1"/>
  <c r="M47" s="1"/>
  <c r="M48" s="1"/>
  <c r="M49" s="1"/>
  <c r="M50" s="1"/>
  <c r="M51" s="1"/>
  <c r="M52" s="1"/>
  <c r="K45"/>
  <c r="K46" s="1"/>
  <c r="K47" s="1"/>
  <c r="K48" s="1"/>
  <c r="K49" s="1"/>
  <c r="K50" s="1"/>
  <c r="K51" s="1"/>
  <c r="K52" s="1"/>
  <c r="J45"/>
  <c r="J46" s="1"/>
  <c r="J47" s="1"/>
  <c r="J48" s="1"/>
  <c r="J49" s="1"/>
  <c r="J50" s="1"/>
  <c r="J51" s="1"/>
  <c r="J52" s="1"/>
  <c r="I45"/>
  <c r="I46" s="1"/>
  <c r="I47" s="1"/>
  <c r="I48" s="1"/>
  <c r="I49" s="1"/>
  <c r="I50" s="1"/>
  <c r="I51" s="1"/>
  <c r="I52" s="1"/>
  <c r="E45"/>
  <c r="E46" s="1"/>
  <c r="E47" s="1"/>
  <c r="E48" s="1"/>
  <c r="E49" s="1"/>
  <c r="E50" s="1"/>
  <c r="E51" s="1"/>
  <c r="E52" s="1"/>
  <c r="D45"/>
  <c r="D46" s="1"/>
  <c r="D47" s="1"/>
  <c r="D48" s="1"/>
  <c r="D49" s="1"/>
  <c r="D50" s="1"/>
  <c r="D51" s="1"/>
  <c r="D52" s="1"/>
  <c r="C45"/>
  <c r="C46" s="1"/>
  <c r="C47" s="1"/>
  <c r="C48" s="1"/>
  <c r="C49" s="1"/>
  <c r="C50" s="1"/>
  <c r="C51" s="1"/>
  <c r="C52" s="1"/>
  <c r="L4"/>
  <c r="P54" i="8"/>
  <c r="N54"/>
  <c r="M54"/>
  <c r="K54"/>
  <c r="J54"/>
  <c r="I54"/>
  <c r="E54"/>
  <c r="D54"/>
  <c r="C54"/>
  <c r="P52"/>
  <c r="O52"/>
  <c r="N52"/>
  <c r="M52"/>
  <c r="K52"/>
  <c r="J52"/>
  <c r="I52"/>
  <c r="E52"/>
  <c r="D52"/>
  <c r="C52"/>
  <c r="P44"/>
  <c r="P45" s="1"/>
  <c r="P46" s="1"/>
  <c r="P47" s="1"/>
  <c r="P48" s="1"/>
  <c r="P49" s="1"/>
  <c r="P50" s="1"/>
  <c r="P51" s="1"/>
  <c r="O44"/>
  <c r="O45" s="1"/>
  <c r="O46" s="1"/>
  <c r="O47" s="1"/>
  <c r="O48" s="1"/>
  <c r="O49" s="1"/>
  <c r="O50" s="1"/>
  <c r="O51" s="1"/>
  <c r="N44"/>
  <c r="N45" s="1"/>
  <c r="N46" s="1"/>
  <c r="N47" s="1"/>
  <c r="N48" s="1"/>
  <c r="N49" s="1"/>
  <c r="N50" s="1"/>
  <c r="N51" s="1"/>
  <c r="M44"/>
  <c r="M45" s="1"/>
  <c r="M46" s="1"/>
  <c r="M47" s="1"/>
  <c r="M48" s="1"/>
  <c r="M49" s="1"/>
  <c r="M50" s="1"/>
  <c r="M51" s="1"/>
  <c r="K44"/>
  <c r="K45" s="1"/>
  <c r="K46" s="1"/>
  <c r="K47" s="1"/>
  <c r="K48" s="1"/>
  <c r="K49" s="1"/>
  <c r="K50" s="1"/>
  <c r="K51" s="1"/>
  <c r="J44"/>
  <c r="J45" s="1"/>
  <c r="J46" s="1"/>
  <c r="J47" s="1"/>
  <c r="J48" s="1"/>
  <c r="J49" s="1"/>
  <c r="J50" s="1"/>
  <c r="J51" s="1"/>
  <c r="I44"/>
  <c r="I45" s="1"/>
  <c r="I46" s="1"/>
  <c r="I47" s="1"/>
  <c r="I48" s="1"/>
  <c r="I49" s="1"/>
  <c r="I50" s="1"/>
  <c r="I51" s="1"/>
  <c r="E44"/>
  <c r="D44"/>
  <c r="D45" s="1"/>
  <c r="D46" s="1"/>
  <c r="D47" s="1"/>
  <c r="D48" s="1"/>
  <c r="D49" s="1"/>
  <c r="D50" s="1"/>
  <c r="D51" s="1"/>
  <c r="C44"/>
  <c r="C45" s="1"/>
  <c r="C46" s="1"/>
  <c r="C47" s="1"/>
  <c r="C48" s="1"/>
  <c r="C49" s="1"/>
  <c r="C50" s="1"/>
  <c r="C51" s="1"/>
  <c r="L4"/>
  <c r="L4" i="20"/>
  <c r="G64" i="14"/>
  <c r="A64"/>
  <c r="C54" i="20"/>
  <c r="C55" s="1"/>
  <c r="C56" s="1"/>
  <c r="C57" s="1"/>
  <c r="C58" s="1"/>
  <c r="C59" s="1"/>
  <c r="C60" s="1"/>
  <c r="C61" s="1"/>
  <c r="H54"/>
  <c r="I54"/>
  <c r="J54"/>
  <c r="K54"/>
  <c r="M54"/>
  <c r="M55" s="1"/>
  <c r="M56" s="1"/>
  <c r="M57" s="1"/>
  <c r="M58" s="1"/>
  <c r="M59" s="1"/>
  <c r="M60" s="1"/>
  <c r="M61" s="1"/>
  <c r="N54"/>
  <c r="N55" s="1"/>
  <c r="N56" s="1"/>
  <c r="N57" s="1"/>
  <c r="N58" s="1"/>
  <c r="N59" s="1"/>
  <c r="N60" s="1"/>
  <c r="N61" s="1"/>
  <c r="O54"/>
  <c r="O55" s="1"/>
  <c r="O56" s="1"/>
  <c r="O57" s="1"/>
  <c r="O58" s="1"/>
  <c r="O59" s="1"/>
  <c r="O60" s="1"/>
  <c r="O61" s="1"/>
  <c r="P54"/>
  <c r="P55" s="1"/>
  <c r="P56" s="1"/>
  <c r="P57" s="1"/>
  <c r="P58" s="1"/>
  <c r="P59" s="1"/>
  <c r="P60" s="1"/>
  <c r="P61" s="1"/>
  <c r="C62"/>
  <c r="H62"/>
  <c r="I62"/>
  <c r="J62"/>
  <c r="K62"/>
  <c r="M62"/>
  <c r="N62"/>
  <c r="O62"/>
  <c r="P62"/>
  <c r="C64"/>
  <c r="H64"/>
  <c r="I64"/>
  <c r="J64"/>
  <c r="K64"/>
  <c r="M64"/>
  <c r="N64"/>
  <c r="O64"/>
  <c r="P64"/>
  <c r="J2" i="24"/>
  <c r="L2"/>
  <c r="K2"/>
  <c r="D2"/>
  <c r="F2"/>
  <c r="E2"/>
  <c r="A2"/>
  <c r="C2"/>
  <c r="B2"/>
  <c r="G2"/>
  <c r="I2"/>
  <c r="H2"/>
  <c r="J3"/>
  <c r="L3"/>
  <c r="K3"/>
  <c r="J4"/>
  <c r="L4"/>
  <c r="K4"/>
  <c r="J5"/>
  <c r="L5"/>
  <c r="K5"/>
  <c r="J6"/>
  <c r="L6"/>
  <c r="K6"/>
  <c r="J7"/>
  <c r="L7"/>
  <c r="K7"/>
  <c r="J8"/>
  <c r="L8"/>
  <c r="K8"/>
  <c r="J9"/>
  <c r="L9"/>
  <c r="K9"/>
  <c r="J10"/>
  <c r="L10"/>
  <c r="K10"/>
  <c r="J11"/>
  <c r="L11"/>
  <c r="K11"/>
  <c r="J12"/>
  <c r="L12"/>
  <c r="K12"/>
  <c r="J14"/>
  <c r="L14"/>
  <c r="K14"/>
  <c r="J15"/>
  <c r="L15"/>
  <c r="K15"/>
  <c r="J16"/>
  <c r="L16"/>
  <c r="K16"/>
  <c r="J17"/>
  <c r="L17"/>
  <c r="K17"/>
  <c r="J19"/>
  <c r="L19"/>
  <c r="K19"/>
  <c r="J20"/>
  <c r="L20"/>
  <c r="K20"/>
  <c r="J21"/>
  <c r="L21"/>
  <c r="K21"/>
  <c r="J22"/>
  <c r="L22"/>
  <c r="K22"/>
  <c r="J23"/>
  <c r="L23"/>
  <c r="K23"/>
  <c r="J24"/>
  <c r="L24"/>
  <c r="K24"/>
  <c r="J25"/>
  <c r="L25"/>
  <c r="K25"/>
  <c r="J26"/>
  <c r="L26"/>
  <c r="K26"/>
  <c r="J27"/>
  <c r="L27"/>
  <c r="K27"/>
  <c r="J28"/>
  <c r="L28"/>
  <c r="K28"/>
  <c r="J29"/>
  <c r="L29"/>
  <c r="K29"/>
  <c r="J30"/>
  <c r="L30"/>
  <c r="K30"/>
  <c r="J32"/>
  <c r="L32"/>
  <c r="K32"/>
  <c r="J33"/>
  <c r="L33"/>
  <c r="K33"/>
  <c r="J34"/>
  <c r="L34"/>
  <c r="K34"/>
  <c r="J36"/>
  <c r="L36"/>
  <c r="K36"/>
  <c r="J37"/>
  <c r="L37"/>
  <c r="K37"/>
  <c r="J38"/>
  <c r="L38"/>
  <c r="K38"/>
  <c r="J64" i="14"/>
  <c r="D64"/>
  <c r="A64" i="26"/>
  <c r="J64"/>
  <c r="D64"/>
  <c r="G64" i="24"/>
  <c r="Q4" i="8"/>
  <c r="O9" i="18"/>
  <c r="L34" i="7" l="1"/>
  <c r="Q34" s="1"/>
  <c r="F31" i="14" s="1"/>
  <c r="L30" i="7"/>
  <c r="Q30" s="1"/>
  <c r="F27" i="14" s="1"/>
  <c r="L26" i="7"/>
  <c r="Q26" s="1"/>
  <c r="F23" i="14" s="1"/>
  <c r="L22" i="7"/>
  <c r="Q22" s="1"/>
  <c r="F19" i="14" s="1"/>
  <c r="L18" i="7"/>
  <c r="Q18" s="1"/>
  <c r="F15" i="14" s="1"/>
  <c r="L14" i="7"/>
  <c r="Q14" s="1"/>
  <c r="F11" i="14" s="1"/>
  <c r="L10" i="7"/>
  <c r="Q10" s="1"/>
  <c r="F7" i="14" s="1"/>
  <c r="L6" i="7"/>
  <c r="Q6" s="1"/>
  <c r="F3" i="14" s="1"/>
  <c r="L36" i="7"/>
  <c r="Q36" s="1"/>
  <c r="F33" i="14" s="1"/>
  <c r="L32" i="7"/>
  <c r="Q32" s="1"/>
  <c r="F29" i="14" s="1"/>
  <c r="L28" i="7"/>
  <c r="Q28" s="1"/>
  <c r="F25" i="14" s="1"/>
  <c r="L24" i="7"/>
  <c r="Q24" s="1"/>
  <c r="F21" i="14" s="1"/>
  <c r="L20" i="7"/>
  <c r="Q20" s="1"/>
  <c r="F17" i="14" s="1"/>
  <c r="L16" i="7"/>
  <c r="Q16" s="1"/>
  <c r="F13" i="14" s="1"/>
  <c r="L12" i="7"/>
  <c r="Q12" s="1"/>
  <c r="F9" i="14" s="1"/>
  <c r="L8" i="7"/>
  <c r="Q8" s="1"/>
  <c r="F5" i="14" s="1"/>
  <c r="L37" i="7"/>
  <c r="Q37" s="1"/>
  <c r="F34" i="14" s="1"/>
  <c r="L33" i="7"/>
  <c r="Q33" s="1"/>
  <c r="F30" i="14" s="1"/>
  <c r="L29" i="7"/>
  <c r="Q29" s="1"/>
  <c r="F26" i="14" s="1"/>
  <c r="L25" i="7"/>
  <c r="Q25" s="1"/>
  <c r="F22" i="14" s="1"/>
  <c r="L21" i="7"/>
  <c r="Q21" s="1"/>
  <c r="F18" i="14" s="1"/>
  <c r="L17" i="7"/>
  <c r="L13"/>
  <c r="Q13" s="1"/>
  <c r="F10" i="14" s="1"/>
  <c r="L9" i="7"/>
  <c r="Q9" s="1"/>
  <c r="F6" i="14" s="1"/>
  <c r="L5" i="7"/>
  <c r="Q5" s="1"/>
  <c r="F2" i="14" s="1"/>
  <c r="L35" i="7"/>
  <c r="Q35" s="1"/>
  <c r="F32" i="14" s="1"/>
  <c r="L31" i="7"/>
  <c r="Q31" s="1"/>
  <c r="F28" i="14" s="1"/>
  <c r="L27" i="7"/>
  <c r="Q27" s="1"/>
  <c r="F24" i="14" s="1"/>
  <c r="L23" i="7"/>
  <c r="Q23" s="1"/>
  <c r="F20" i="14" s="1"/>
  <c r="L19" i="7"/>
  <c r="Q19" s="1"/>
  <c r="F16" i="14" s="1"/>
  <c r="L15" i="7"/>
  <c r="Q15" s="1"/>
  <c r="F12" i="14" s="1"/>
  <c r="L11" i="7"/>
  <c r="Q11" s="1"/>
  <c r="F8" i="14" s="1"/>
  <c r="L7" i="7"/>
  <c r="L38" i="8"/>
  <c r="Q38" s="1"/>
  <c r="C35" i="14" s="1"/>
  <c r="L34" i="8"/>
  <c r="Q34" s="1"/>
  <c r="C31" i="14" s="1"/>
  <c r="L30" i="8"/>
  <c r="Q30" s="1"/>
  <c r="C27" i="14" s="1"/>
  <c r="L26" i="8"/>
  <c r="Q26" s="1"/>
  <c r="C23" i="14" s="1"/>
  <c r="L22" i="8"/>
  <c r="Q22" s="1"/>
  <c r="C19" i="14" s="1"/>
  <c r="L18" i="8"/>
  <c r="Q18" s="1"/>
  <c r="C15" i="14" s="1"/>
  <c r="L14" i="8"/>
  <c r="Q14" s="1"/>
  <c r="C11" i="14" s="1"/>
  <c r="L10" i="8"/>
  <c r="Q10" s="1"/>
  <c r="C7" i="14" s="1"/>
  <c r="L6" i="8"/>
  <c r="Q6" s="1"/>
  <c r="C3" i="14" s="1"/>
  <c r="L41" i="8"/>
  <c r="L37"/>
  <c r="Q37" s="1"/>
  <c r="C34" i="14" s="1"/>
  <c r="L33" i="8"/>
  <c r="Q33" s="1"/>
  <c r="C30" i="14" s="1"/>
  <c r="L29" i="8"/>
  <c r="Q29" s="1"/>
  <c r="C26" i="14" s="1"/>
  <c r="L25" i="8"/>
  <c r="Q25" s="1"/>
  <c r="C22" i="14" s="1"/>
  <c r="L21" i="8"/>
  <c r="Q21" s="1"/>
  <c r="C18" i="14" s="1"/>
  <c r="L17" i="8"/>
  <c r="Q17" s="1"/>
  <c r="C14" i="14" s="1"/>
  <c r="L13" i="8"/>
  <c r="Q13" s="1"/>
  <c r="C10" i="14" s="1"/>
  <c r="L9" i="8"/>
  <c r="Q9" s="1"/>
  <c r="C6" i="14" s="1"/>
  <c r="L5" i="8"/>
  <c r="Q5" s="1"/>
  <c r="C2" i="14" s="1"/>
  <c r="L39" i="8"/>
  <c r="Q39" s="1"/>
  <c r="C36" i="14" s="1"/>
  <c r="L35" i="8"/>
  <c r="Q35" s="1"/>
  <c r="C32" i="14" s="1"/>
  <c r="L31" i="8"/>
  <c r="Q31" s="1"/>
  <c r="C28" i="14" s="1"/>
  <c r="L27" i="8"/>
  <c r="Q27" s="1"/>
  <c r="C24" i="14" s="1"/>
  <c r="L23" i="8"/>
  <c r="L19"/>
  <c r="Q19" s="1"/>
  <c r="C16" i="14" s="1"/>
  <c r="L15" i="8"/>
  <c r="L11"/>
  <c r="Q11" s="1"/>
  <c r="C8" i="14" s="1"/>
  <c r="L7" i="8"/>
  <c r="Q7" s="1"/>
  <c r="C4" i="14" s="1"/>
  <c r="L40" i="8"/>
  <c r="Q40" s="1"/>
  <c r="C37" i="14" s="1"/>
  <c r="L36" i="8"/>
  <c r="L32"/>
  <c r="Q32" s="1"/>
  <c r="C29" i="14" s="1"/>
  <c r="L28" i="8"/>
  <c r="Q28" s="1"/>
  <c r="C25" i="14" s="1"/>
  <c r="L24" i="8"/>
  <c r="Q24" s="1"/>
  <c r="C21" i="14" s="1"/>
  <c r="L20" i="8"/>
  <c r="L16"/>
  <c r="Q16" s="1"/>
  <c r="C13" i="14" s="1"/>
  <c r="L12" i="8"/>
  <c r="Q12" s="1"/>
  <c r="C9" i="14" s="1"/>
  <c r="L8" i="8"/>
  <c r="Q8" s="1"/>
  <c r="C5" i="14" s="1"/>
  <c r="I54" i="5"/>
  <c r="H54" s="1"/>
  <c r="Q36" i="8"/>
  <c r="C33" i="14" s="1"/>
  <c r="Q20" i="8"/>
  <c r="C17" i="14" s="1"/>
  <c r="Q23" i="8"/>
  <c r="C20" i="14" s="1"/>
  <c r="Q15" i="8"/>
  <c r="C12" i="14" s="1"/>
  <c r="C62" i="5"/>
  <c r="Q17" i="7"/>
  <c r="F14" i="14" s="1"/>
  <c r="Q7" i="7"/>
  <c r="F4" i="14" s="1"/>
  <c r="C64" i="26"/>
  <c r="I62"/>
  <c r="C54" i="5"/>
  <c r="C55" s="1"/>
  <c r="C56" s="1"/>
  <c r="C57" s="1"/>
  <c r="C58" s="1"/>
  <c r="C59" s="1"/>
  <c r="N63" i="20"/>
  <c r="I62" i="5"/>
  <c r="I64"/>
  <c r="M63" i="20"/>
  <c r="I55"/>
  <c r="I56" s="1"/>
  <c r="I57" s="1"/>
  <c r="I58" s="1"/>
  <c r="I59" s="1"/>
  <c r="I60" s="1"/>
  <c r="I61" s="1"/>
  <c r="I63" s="1"/>
  <c r="P63"/>
  <c r="C63"/>
  <c r="C53" i="8"/>
  <c r="O53"/>
  <c r="P53"/>
  <c r="O25" i="18"/>
  <c r="O14"/>
  <c r="L11" i="14" s="1"/>
  <c r="O10" i="18"/>
  <c r="I54" i="7"/>
  <c r="N54"/>
  <c r="C54" i="26"/>
  <c r="C55" s="1"/>
  <c r="C56" s="1"/>
  <c r="C57" s="1"/>
  <c r="C62"/>
  <c r="I54"/>
  <c r="I64"/>
  <c r="O4" i="18"/>
  <c r="O33"/>
  <c r="L33" i="14" s="1"/>
  <c r="O19" i="18"/>
  <c r="L17" i="14" s="1"/>
  <c r="O8" i="18"/>
  <c r="L5" i="14" s="1"/>
  <c r="O7" i="18"/>
  <c r="L4" i="14" s="1"/>
  <c r="O24" i="18"/>
  <c r="L23" i="14" s="1"/>
  <c r="L64" i="26"/>
  <c r="F62"/>
  <c r="D54" i="7"/>
  <c r="M54"/>
  <c r="K55" i="20"/>
  <c r="K56" s="1"/>
  <c r="K57" s="1"/>
  <c r="K58" s="1"/>
  <c r="K59" s="1"/>
  <c r="K60" s="1"/>
  <c r="K61" s="1"/>
  <c r="K63" s="1"/>
  <c r="J55"/>
  <c r="J56" s="1"/>
  <c r="J57" s="1"/>
  <c r="J58" s="1"/>
  <c r="J59" s="1"/>
  <c r="J60" s="1"/>
  <c r="J61" s="1"/>
  <c r="J63" s="1"/>
  <c r="H55"/>
  <c r="H56" s="1"/>
  <c r="H57" s="1"/>
  <c r="H58" s="1"/>
  <c r="H59" s="1"/>
  <c r="H60" s="1"/>
  <c r="H61" s="1"/>
  <c r="H63" s="1"/>
  <c r="Q4"/>
  <c r="J53" i="8"/>
  <c r="F54" i="26"/>
  <c r="E54" s="1"/>
  <c r="C54" i="7"/>
  <c r="F64" i="26"/>
  <c r="Q4" i="7"/>
  <c r="K53" i="8"/>
  <c r="P54" i="7"/>
  <c r="C64" i="5"/>
  <c r="F54"/>
  <c r="E54" s="1"/>
  <c r="F62"/>
  <c r="F64"/>
  <c r="D53" i="8"/>
  <c r="I53"/>
  <c r="L6" i="14"/>
  <c r="E45" i="8"/>
  <c r="E46" s="1"/>
  <c r="E47" s="1"/>
  <c r="E48" s="1"/>
  <c r="E49" s="1"/>
  <c r="E50" s="1"/>
  <c r="E51" s="1"/>
  <c r="E53" s="1"/>
  <c r="L7" i="14"/>
  <c r="E54" i="7"/>
  <c r="I2" i="14"/>
  <c r="O63" i="20"/>
  <c r="N53" i="8"/>
  <c r="J54" i="7"/>
  <c r="O54"/>
  <c r="K54"/>
  <c r="L42" i="14"/>
  <c r="L64" i="5"/>
  <c r="L62" i="26"/>
  <c r="F54" i="24"/>
  <c r="E54" s="1"/>
  <c r="F64"/>
  <c r="F62"/>
  <c r="I54"/>
  <c r="H54" s="1"/>
  <c r="L54"/>
  <c r="K54" s="1"/>
  <c r="L62" i="5"/>
  <c r="L54" i="26"/>
  <c r="K54" s="1"/>
  <c r="L54" i="5"/>
  <c r="K60" i="18"/>
  <c r="L60"/>
  <c r="L62" i="24"/>
  <c r="L64"/>
  <c r="L24" i="14"/>
  <c r="O6" i="18"/>
  <c r="O22"/>
  <c r="O36"/>
  <c r="O37"/>
  <c r="O31"/>
  <c r="O35"/>
  <c r="O34"/>
  <c r="O40"/>
  <c r="O13"/>
  <c r="O17"/>
  <c r="O28"/>
  <c r="O29"/>
  <c r="O15"/>
  <c r="O38"/>
  <c r="O11"/>
  <c r="O16"/>
  <c r="O32"/>
  <c r="O39"/>
  <c r="O20"/>
  <c r="O12"/>
  <c r="O30"/>
  <c r="O23"/>
  <c r="O27"/>
  <c r="O21"/>
  <c r="O26"/>
  <c r="C64" i="24"/>
  <c r="C54"/>
  <c r="B54" s="1"/>
  <c r="M53" i="8"/>
  <c r="C62" i="24"/>
  <c r="I62"/>
  <c r="I64"/>
  <c r="I55" i="5" l="1"/>
  <c r="H55" s="1"/>
  <c r="B54"/>
  <c r="B55" s="1"/>
  <c r="B56" s="1"/>
  <c r="B57" s="1"/>
  <c r="B58" s="1"/>
  <c r="B59" s="1"/>
  <c r="C54" i="14"/>
  <c r="B54" s="1"/>
  <c r="B54" i="26"/>
  <c r="B55" s="1"/>
  <c r="B56" s="1"/>
  <c r="B57" s="1"/>
  <c r="L64" i="20"/>
  <c r="L54"/>
  <c r="L55" s="1"/>
  <c r="L56" s="1"/>
  <c r="L57" s="1"/>
  <c r="L58" s="1"/>
  <c r="L59" s="1"/>
  <c r="L60" s="1"/>
  <c r="L61" s="1"/>
  <c r="L62"/>
  <c r="I62" i="14"/>
  <c r="C62"/>
  <c r="Q44" i="8"/>
  <c r="Q45" s="1"/>
  <c r="Q46" s="1"/>
  <c r="Q47" s="1"/>
  <c r="Q48" s="1"/>
  <c r="Q49" s="1"/>
  <c r="Q50" s="1"/>
  <c r="Q51" s="1"/>
  <c r="Q62" i="20"/>
  <c r="I55" i="26"/>
  <c r="H54"/>
  <c r="F55"/>
  <c r="Q64" i="20"/>
  <c r="Q54"/>
  <c r="Q55" s="1"/>
  <c r="Q56" s="1"/>
  <c r="Q57" s="1"/>
  <c r="Q58" s="1"/>
  <c r="Q59" s="1"/>
  <c r="Q60" s="1"/>
  <c r="Q61" s="1"/>
  <c r="I64" i="14"/>
  <c r="I54"/>
  <c r="I55" s="1"/>
  <c r="Q53" i="7"/>
  <c r="C64" i="14"/>
  <c r="L54" i="8"/>
  <c r="Q52"/>
  <c r="L44"/>
  <c r="L45" s="1"/>
  <c r="L46" s="1"/>
  <c r="L47" s="1"/>
  <c r="L48" s="1"/>
  <c r="L49" s="1"/>
  <c r="L50" s="1"/>
  <c r="L51" s="1"/>
  <c r="Q54"/>
  <c r="L52"/>
  <c r="Q55" i="7"/>
  <c r="L53"/>
  <c r="L55"/>
  <c r="L45"/>
  <c r="L46" s="1"/>
  <c r="L47" s="1"/>
  <c r="L48" s="1"/>
  <c r="L49" s="1"/>
  <c r="L50" s="1"/>
  <c r="L51" s="1"/>
  <c r="L52" s="1"/>
  <c r="Q45"/>
  <c r="Q46" s="1"/>
  <c r="Q47" s="1"/>
  <c r="Q48" s="1"/>
  <c r="Q49" s="1"/>
  <c r="Q50" s="1"/>
  <c r="Q51" s="1"/>
  <c r="Q52" s="1"/>
  <c r="I56" i="5"/>
  <c r="F55"/>
  <c r="E55" s="1"/>
  <c r="C58" i="26"/>
  <c r="C60" i="5"/>
  <c r="L41" i="14"/>
  <c r="F55" i="24"/>
  <c r="E55" s="1"/>
  <c r="I55"/>
  <c r="I56" s="1"/>
  <c r="I57" s="1"/>
  <c r="I58" s="1"/>
  <c r="L55"/>
  <c r="A64"/>
  <c r="L55" i="5"/>
  <c r="K54"/>
  <c r="L55" i="26"/>
  <c r="L56" s="1"/>
  <c r="L57" s="1"/>
  <c r="L32" i="14"/>
  <c r="L20"/>
  <c r="L3"/>
  <c r="L26"/>
  <c r="L19"/>
  <c r="L8"/>
  <c r="L27"/>
  <c r="O5" i="18"/>
  <c r="J61"/>
  <c r="J59"/>
  <c r="J51"/>
  <c r="J52" s="1"/>
  <c r="J53" s="1"/>
  <c r="J54" s="1"/>
  <c r="J55" s="1"/>
  <c r="J56" s="1"/>
  <c r="J57" s="1"/>
  <c r="J58" s="1"/>
  <c r="L38" i="14"/>
  <c r="L12"/>
  <c r="L9"/>
  <c r="L28"/>
  <c r="L30"/>
  <c r="L22"/>
  <c r="L40"/>
  <c r="L39"/>
  <c r="L15"/>
  <c r="L34"/>
  <c r="L37"/>
  <c r="L29"/>
  <c r="L10"/>
  <c r="L36"/>
  <c r="L21"/>
  <c r="L25"/>
  <c r="L14"/>
  <c r="C55" i="24"/>
  <c r="C56" s="1"/>
  <c r="C57" s="1"/>
  <c r="C58" s="1"/>
  <c r="C55" i="14" l="1"/>
  <c r="B55" s="1"/>
  <c r="Q63" i="20"/>
  <c r="L63"/>
  <c r="Q53" i="8"/>
  <c r="I56" i="26"/>
  <c r="H55"/>
  <c r="F62" i="14"/>
  <c r="F64"/>
  <c r="F54"/>
  <c r="F55" s="1"/>
  <c r="E55" i="26"/>
  <c r="F56"/>
  <c r="H54" i="14"/>
  <c r="H55" s="1"/>
  <c r="Q54" i="7"/>
  <c r="L54"/>
  <c r="L53" i="8"/>
  <c r="I57" i="5"/>
  <c r="I58" s="1"/>
  <c r="I59" s="1"/>
  <c r="I60" s="1"/>
  <c r="I61" s="1"/>
  <c r="H56"/>
  <c r="F56"/>
  <c r="E56" s="1"/>
  <c r="C59" i="26"/>
  <c r="C60" s="1"/>
  <c r="B58"/>
  <c r="F56" i="24"/>
  <c r="F57" s="1"/>
  <c r="B60" i="5"/>
  <c r="C61"/>
  <c r="H55" i="24"/>
  <c r="H56" s="1"/>
  <c r="H57" s="1"/>
  <c r="H58" s="1"/>
  <c r="D64"/>
  <c r="J64"/>
  <c r="K55"/>
  <c r="L56"/>
  <c r="K55" i="26"/>
  <c r="K56" s="1"/>
  <c r="K57" s="1"/>
  <c r="L58"/>
  <c r="L56" i="5"/>
  <c r="K55"/>
  <c r="O59" i="18"/>
  <c r="O61"/>
  <c r="O51"/>
  <c r="O52" s="1"/>
  <c r="O53" s="1"/>
  <c r="O54" s="1"/>
  <c r="O55" s="1"/>
  <c r="O56" s="1"/>
  <c r="O57" s="1"/>
  <c r="O58" s="1"/>
  <c r="O60" s="1"/>
  <c r="L2" i="14"/>
  <c r="J60" i="18"/>
  <c r="B55" i="24"/>
  <c r="B56" s="1"/>
  <c r="B57" s="1"/>
  <c r="B58" s="1"/>
  <c r="C59"/>
  <c r="I59"/>
  <c r="I56" i="14"/>
  <c r="C56" l="1"/>
  <c r="C57" s="1"/>
  <c r="C58" s="1"/>
  <c r="H56" i="26"/>
  <c r="I57"/>
  <c r="E54" i="14"/>
  <c r="E55" s="1"/>
  <c r="F57" i="26"/>
  <c r="E56"/>
  <c r="F56" i="14"/>
  <c r="H57" i="5"/>
  <c r="H58" s="1"/>
  <c r="H59" s="1"/>
  <c r="H60" s="1"/>
  <c r="H61" s="1"/>
  <c r="H62" s="1"/>
  <c r="I63"/>
  <c r="F57"/>
  <c r="F58" s="1"/>
  <c r="B59" i="26"/>
  <c r="B60" s="1"/>
  <c r="C61"/>
  <c r="C63" i="5"/>
  <c r="B61"/>
  <c r="B62" s="1"/>
  <c r="E56" i="24"/>
  <c r="E57" s="1"/>
  <c r="K56"/>
  <c r="L57"/>
  <c r="K56" i="5"/>
  <c r="L57"/>
  <c r="K58" i="26"/>
  <c r="L59"/>
  <c r="L54" i="14"/>
  <c r="K54" s="1"/>
  <c r="L64"/>
  <c r="L62"/>
  <c r="F58" i="24"/>
  <c r="B59"/>
  <c r="C60"/>
  <c r="H56" i="14"/>
  <c r="I57"/>
  <c r="H59" i="24"/>
  <c r="I60"/>
  <c r="B56" i="14" l="1"/>
  <c r="B57" s="1"/>
  <c r="I58" i="26"/>
  <c r="I59" s="1"/>
  <c r="I60" s="1"/>
  <c r="H57"/>
  <c r="E56" i="14"/>
  <c r="E57" i="26"/>
  <c r="F58"/>
  <c r="F57" i="14"/>
  <c r="E57" i="5"/>
  <c r="E58" s="1"/>
  <c r="B61" i="26"/>
  <c r="B62" s="1"/>
  <c r="C63"/>
  <c r="F59" i="5"/>
  <c r="L55" i="14"/>
  <c r="K55" s="1"/>
  <c r="K57" i="24"/>
  <c r="L58"/>
  <c r="K59" i="26"/>
  <c r="L60"/>
  <c r="K57" i="5"/>
  <c r="L58"/>
  <c r="F59" i="24"/>
  <c r="E58"/>
  <c r="B60"/>
  <c r="B58" i="14"/>
  <c r="C59"/>
  <c r="C61" i="24"/>
  <c r="C63" s="1"/>
  <c r="H60"/>
  <c r="I61"/>
  <c r="I58" i="14"/>
  <c r="H57"/>
  <c r="E57" l="1"/>
  <c r="H58" i="26"/>
  <c r="H59" s="1"/>
  <c r="H60" s="1"/>
  <c r="I61"/>
  <c r="E58"/>
  <c r="F59"/>
  <c r="F58" i="14"/>
  <c r="E58" s="1"/>
  <c r="E59" i="5"/>
  <c r="F60"/>
  <c r="L56" i="14"/>
  <c r="K56" s="1"/>
  <c r="L59" i="24"/>
  <c r="K58"/>
  <c r="K58" i="5"/>
  <c r="L59"/>
  <c r="L61" i="26"/>
  <c r="K60"/>
  <c r="F60" i="24"/>
  <c r="E59"/>
  <c r="C60" i="14"/>
  <c r="B59"/>
  <c r="B61" i="24"/>
  <c r="B62" s="1"/>
  <c r="H58" i="14"/>
  <c r="I59"/>
  <c r="H61" i="24"/>
  <c r="H62" s="1"/>
  <c r="I63"/>
  <c r="H61" i="26" l="1"/>
  <c r="H62" s="1"/>
  <c r="I63"/>
  <c r="F59" i="14"/>
  <c r="E59" s="1"/>
  <c r="F60" i="26"/>
  <c r="E59"/>
  <c r="E60" i="5"/>
  <c r="F61"/>
  <c r="L57" i="14"/>
  <c r="K57" s="1"/>
  <c r="L60" i="24"/>
  <c r="K59"/>
  <c r="L63" i="26"/>
  <c r="K61"/>
  <c r="K62" s="1"/>
  <c r="L60" i="5"/>
  <c r="K59"/>
  <c r="E60" i="24"/>
  <c r="F61"/>
  <c r="B60" i="14"/>
  <c r="C61"/>
  <c r="H59"/>
  <c r="I60"/>
  <c r="F60" l="1"/>
  <c r="F61" s="1"/>
  <c r="E60" i="26"/>
  <c r="F61"/>
  <c r="L58" i="14"/>
  <c r="K58" s="1"/>
  <c r="F63" i="5"/>
  <c r="E61"/>
  <c r="E62" s="1"/>
  <c r="K60" i="24"/>
  <c r="L61"/>
  <c r="K60" i="5"/>
  <c r="L61"/>
  <c r="F63" i="24"/>
  <c r="E61"/>
  <c r="E62" s="1"/>
  <c r="B61" i="14"/>
  <c r="B62" s="1"/>
  <c r="C63"/>
  <c r="I61"/>
  <c r="H60"/>
  <c r="E60" l="1"/>
  <c r="E61" s="1"/>
  <c r="E62" s="1"/>
  <c r="E61" i="26"/>
  <c r="E62" s="1"/>
  <c r="F63"/>
  <c r="L59" i="14"/>
  <c r="K59" s="1"/>
  <c r="L63" i="24"/>
  <c r="K61"/>
  <c r="K62" s="1"/>
  <c r="K61" i="5"/>
  <c r="K62" s="1"/>
  <c r="L63"/>
  <c r="F63" i="14"/>
  <c r="H61"/>
  <c r="H62" s="1"/>
  <c r="I63"/>
  <c r="L60" l="1"/>
  <c r="K60" s="1"/>
  <c r="L61" l="1"/>
  <c r="K61" s="1"/>
  <c r="K62" s="1"/>
  <c r="L63" l="1"/>
</calcChain>
</file>

<file path=xl/connections.xml><?xml version="1.0" encoding="utf-8"?>
<connections xmlns="http://schemas.openxmlformats.org/spreadsheetml/2006/main">
  <connection id="1" name="30609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" name="30609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" name="30609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" name="30609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" name="30609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" name="3060911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" name="3060911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" name="3060911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" name="3060911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" name="30609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" name="30609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" name="3060911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" name="30609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" name="3060911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" name="30609112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" name="30609112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" name="30609112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" name="30609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" name="30609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" name="30609113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" name="30609113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" name="30609113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" name="30609113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" name="30609113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" name="30609113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" name="30609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" name="30609114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8" name="30609114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9" name="30609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0" name="30609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1" name="3060912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2" name="3060912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3" name="3060912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4" name="30609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5" name="30609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6" name="30609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7" name="306092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8" name="306092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39" name="3060921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0" name="306092111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1" name="306092111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2" name="306092111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3" name="306092111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4" name="306092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5" name="3060921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6" name="306092111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7" name="3060921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8" name="306092111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49" name="3060921112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0" name="3060921112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1" name="3060921112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2" name="3060921112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3" name="306092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4" name="306092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5" name="3060921113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6" name="3060921113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7" name="3060921113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8" name="3060921113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59" name="3060921113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0" name="3060921113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1" name="3060921113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2" name="306092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3" name="3060921114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4" name="3060921114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5" name="306092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6" name="306092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7" name="306092112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8" name="306092112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69" name="306092112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0" name="306092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1" name="30609214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2" name="306092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3" name="306092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4" name="306092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5" name="3060922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6" name="3060922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7" name="306092211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8" name="306092211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79" name="306092211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0" name="306092211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1" name="3060922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2" name="3060922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3" name="306092211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4" name="3060922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5" name="306092211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6" name="3060922112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7" name="3060922112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8" name="3060922112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89" name="3060922112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0" name="3060922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1" name="3060922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2" name="3060922113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3" name="3060922113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4" name="3060922113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5" name="3060922113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6" name="3060922113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7" name="3060922113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8" name="3060922113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99" name="3060922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0" name="3060922114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1" name="3060922114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2" name="3060922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3" name="3060922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4" name="306092212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5" name="306092212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6" name="306092212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7" name="30609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8" name="306093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09" name="306093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0" name="306093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1" name="306093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2" name="3060931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3" name="306093111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4" name="306093111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5" name="306093111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6" name="306093111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7" name="306093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8" name="3060931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19" name="306093111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0" name="3060931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1" name="306093111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2" name="3060931112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3" name="3060931112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4" name="3060931112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5" name="306093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6" name="306093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7" name="3060931113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8" name="3060931113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29" name="3060931113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0" name="3060931113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1" name="3060931113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2" name="3060931113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3" name="306093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4" name="3060931114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5" name="3060931114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6" name="306093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7" name="306093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8" name="306093112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39" name="306093112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0" name="306093112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1" name="306093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2" name="30609314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3" name="306093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4" name="306093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5" name="306093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6" name="3060932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7" name="3060932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8" name="306093211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49" name="306093211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0" name="306093211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1" name="306093211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2" name="3060932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3" name="3060932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4" name="306093211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5" name="3060932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6" name="306093211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7" name="3060932112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8" name="3060932112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59" name="3060932112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0" name="3060932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1" name="3060932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2" name="3060932113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3" name="3060932113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4" name="3060932113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5" name="3060932113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6" name="3060932113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7" name="3060932113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8" name="3060932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69" name="3060932114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0" name="3060932114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1" name="3060932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2" name="3060932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3" name="306093212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4" name="306093212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5" name="306093212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6" name="30609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7" name="306094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8" name="306094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79" name="306094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0" name="306094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1" name="3060941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2" name="306094111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3" name="306094111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4" name="306094111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5" name="306094111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6" name="306094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7" name="3060941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8" name="306094111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89" name="3060941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0" name="306094111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1" name="3060941112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2" name="3060941112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3" name="3060941112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4" name="306094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5" name="306094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6" name="3060941113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7" name="3060941113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8" name="3060941113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199" name="3060941113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0" name="3060941113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1" name="3060941113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2" name="306094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3" name="3060941114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4" name="3060941114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5" name="306094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6" name="306094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7" name="306094112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8" name="306094112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09" name="306094112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0" name="306094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1" name="30609414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2" name="306094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3" name="306094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4" name="306094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5" name="3060942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6" name="306094211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7" name="306094211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8" name="306094211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19" name="306094211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0" name="306094211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1" name="3060942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2" name="3060942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3" name="306094211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4" name="30609421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5" name="306094211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6" name="3060942112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7" name="3060942112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8" name="3060942112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29" name="3060942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0" name="3060942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1" name="3060942113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2" name="3060942113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3" name="3060942113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4" name="3060942113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5" name="3060942113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6" name="3060942113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7" name="3060942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8" name="3060942114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39" name="3060942114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0" name="3060942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1" name="30609421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2" name="306094212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3" name="306094212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4" name="306094212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5" name="306095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6" name="306095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7" name="30609511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8" name="306095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49" name="306095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0" name="306095115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1" name="306096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2" name="306096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3" name="306096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4" name="306096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5" name="306096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6" name="30609611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7" name="30609611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8" name="30609611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59" name="30609611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0" name="306096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1" name="3060962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2" name="306096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3" name="3060962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4" name="3060962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5" name="3060962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6" name="3060962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7" name="3060962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8" name="306096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69" name="306096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0" name="3060963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1" name="3060963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2" name="30609631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3" name="3060963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4" name="30609632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5" name="30609632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6" name="306096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7" name="3060964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8" name="306096413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79" name="306097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80" name="306097111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81" name="30609712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82" name="30609713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  <connection id="283" name="30609714" type="6" refreshedVersion="2" background="1" saveData="1">
    <textPr sourceFile="M:\30609.TXT" delimited="0">
      <textFields count="5">
        <textField/>
        <textField position="9"/>
        <textField position="16"/>
        <textField position="22"/>
        <textField position="28"/>
      </textFields>
    </textPr>
  </connection>
</connections>
</file>

<file path=xl/sharedStrings.xml><?xml version="1.0" encoding="utf-8"?>
<sst xmlns="http://schemas.openxmlformats.org/spreadsheetml/2006/main" count="430" uniqueCount="116">
  <si>
    <t>高中部</t>
  </si>
  <si>
    <t>學期</t>
    <phoneticPr fontId="2" type="noConversion"/>
  </si>
  <si>
    <r>
      <t>100</t>
    </r>
    <r>
      <rPr>
        <sz val="12"/>
        <rFont val="新細明體"/>
        <family val="1"/>
        <charset val="136"/>
      </rPr>
      <t>分</t>
    </r>
    <phoneticPr fontId="2" type="noConversion"/>
  </si>
  <si>
    <t>&lt;30</t>
    <phoneticPr fontId="2" type="noConversion"/>
  </si>
  <si>
    <t>&gt;=90</t>
    <phoneticPr fontId="2" type="noConversion"/>
  </si>
  <si>
    <t>&gt;=80</t>
    <phoneticPr fontId="2" type="noConversion"/>
  </si>
  <si>
    <t>&gt;=70</t>
    <phoneticPr fontId="2" type="noConversion"/>
  </si>
  <si>
    <t>&gt;=50</t>
    <phoneticPr fontId="2" type="noConversion"/>
  </si>
  <si>
    <t>&gt;=40</t>
    <phoneticPr fontId="2" type="noConversion"/>
  </si>
  <si>
    <t>&gt;=30</t>
    <phoneticPr fontId="2" type="noConversion"/>
  </si>
  <si>
    <t>座</t>
    <phoneticPr fontId="2" type="noConversion"/>
  </si>
  <si>
    <t>號</t>
    <phoneticPr fontId="2" type="noConversion"/>
  </si>
  <si>
    <t>段一</t>
    <phoneticPr fontId="2" type="noConversion"/>
  </si>
  <si>
    <t>段二</t>
    <phoneticPr fontId="2" type="noConversion"/>
  </si>
  <si>
    <t>&gt;=59.5</t>
    <phoneticPr fontId="2" type="noConversion"/>
  </si>
  <si>
    <t>平時成績</t>
    <phoneticPr fontId="2" type="noConversion"/>
  </si>
  <si>
    <t>加分</t>
    <phoneticPr fontId="2" type="noConversion"/>
  </si>
  <si>
    <t>段三</t>
    <phoneticPr fontId="2" type="noConversion"/>
  </si>
  <si>
    <t>不及格</t>
    <phoneticPr fontId="2" type="noConversion"/>
  </si>
  <si>
    <r>
      <rPr>
        <sz val="12"/>
        <rFont val="新細明體"/>
        <family val="1"/>
        <charset val="136"/>
      </rPr>
      <t>不及格</t>
    </r>
    <phoneticPr fontId="2" type="noConversion"/>
  </si>
  <si>
    <t>人數</t>
    <phoneticPr fontId="2" type="noConversion"/>
  </si>
  <si>
    <t>累計</t>
    <phoneticPr fontId="2" type="noConversion"/>
  </si>
  <si>
    <t>0~3</t>
    <phoneticPr fontId="2" type="noConversion"/>
  </si>
  <si>
    <r>
      <t>100</t>
    </r>
    <r>
      <rPr>
        <sz val="12"/>
        <rFont val="新細明體"/>
        <family val="1"/>
        <charset val="136"/>
      </rPr>
      <t>分</t>
    </r>
    <phoneticPr fontId="2" type="noConversion"/>
  </si>
  <si>
    <t>&gt;=90</t>
    <phoneticPr fontId="2" type="noConversion"/>
  </si>
  <si>
    <t>&gt;=80</t>
    <phoneticPr fontId="2" type="noConversion"/>
  </si>
  <si>
    <t>&gt;=70</t>
    <phoneticPr fontId="2" type="noConversion"/>
  </si>
  <si>
    <t>&gt;=59.5</t>
    <phoneticPr fontId="2" type="noConversion"/>
  </si>
  <si>
    <t>&gt;=50</t>
    <phoneticPr fontId="2" type="noConversion"/>
  </si>
  <si>
    <t>&gt;=40</t>
    <phoneticPr fontId="2" type="noConversion"/>
  </si>
  <si>
    <t>&gt;=30</t>
    <phoneticPr fontId="2" type="noConversion"/>
  </si>
  <si>
    <t>&lt;30</t>
    <phoneticPr fontId="2" type="noConversion"/>
  </si>
  <si>
    <t>&gt;=70</t>
    <phoneticPr fontId="2" type="noConversion"/>
  </si>
  <si>
    <t>&gt;=59.5</t>
    <phoneticPr fontId="2" type="noConversion"/>
  </si>
  <si>
    <t>&gt;=50</t>
    <phoneticPr fontId="2" type="noConversion"/>
  </si>
  <si>
    <t>&gt;=40</t>
    <phoneticPr fontId="2" type="noConversion"/>
  </si>
  <si>
    <t>&gt;=30</t>
    <phoneticPr fontId="2" type="noConversion"/>
  </si>
  <si>
    <t>&lt;30</t>
    <phoneticPr fontId="2" type="noConversion"/>
  </si>
  <si>
    <t>平均</t>
    <phoneticPr fontId="2" type="noConversion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</si>
  <si>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</si>
  <si>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</si>
  <si>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</si>
  <si>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</si>
  <si>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</si>
  <si>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</si>
  <si>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</si>
  <si>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</si>
  <si>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</si>
  <si>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</si>
  <si>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</si>
  <si>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</si>
  <si>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</si>
  <si>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</si>
  <si>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</si>
  <si>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</si>
  <si>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</si>
  <si>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</si>
  <si>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</si>
  <si>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</si>
  <si>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</si>
  <si>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</si>
  <si>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</si>
  <si>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</si>
  <si>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</si>
  <si>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</si>
  <si>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</si>
  <si>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</si>
  <si>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</si>
  <si>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</si>
  <si>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</si>
  <si>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20</t>
  </si>
  <si>
    <t>17</t>
  </si>
  <si>
    <t>30</t>
  </si>
  <si>
    <t>小考1</t>
  </si>
  <si>
    <t>小考2</t>
  </si>
  <si>
    <t>小考3</t>
  </si>
  <si>
    <t>小考4</t>
  </si>
  <si>
    <t>小考5</t>
  </si>
  <si>
    <t>小考6</t>
  </si>
  <si>
    <t>段一</t>
  </si>
  <si>
    <t>化學</t>
  </si>
  <si>
    <r>
      <rPr>
        <sz val="12"/>
        <rFont val="新細明體"/>
        <family val="1"/>
        <charset val="136"/>
      </rPr>
      <t>平均</t>
    </r>
    <phoneticPr fontId="2" type="noConversion"/>
  </si>
  <si>
    <t>平時成績調整</t>
    <phoneticPr fontId="2" type="noConversion"/>
  </si>
  <si>
    <t>學習態度已加分</t>
    <phoneticPr fontId="2" type="noConversion"/>
  </si>
  <si>
    <t>段三</t>
    <phoneticPr fontId="2" type="noConversion"/>
  </si>
  <si>
    <t>學期</t>
    <phoneticPr fontId="2" type="noConversion"/>
  </si>
  <si>
    <r>
      <rPr>
        <sz val="12"/>
        <rFont val="新細明體"/>
        <family val="1"/>
        <charset val="136"/>
      </rPr>
      <t>蔡雨昊</t>
    </r>
    <phoneticPr fontId="2" type="noConversion"/>
  </si>
  <si>
    <t>高三講義與上課表現</t>
  </si>
  <si>
    <t>高三習作或複習講義</t>
    <phoneticPr fontId="2" type="noConversion"/>
  </si>
  <si>
    <t>複習考卷(一)</t>
    <phoneticPr fontId="2" type="noConversion"/>
  </si>
  <si>
    <t>複習考卷(二)</t>
    <phoneticPr fontId="2" type="noConversion"/>
  </si>
  <si>
    <t>若無足次小考，則以段考成績計入</t>
    <phoneticPr fontId="2" type="noConversion"/>
  </si>
  <si>
    <t>小考卷作業</t>
    <phoneticPr fontId="2" type="noConversion"/>
  </si>
  <si>
    <t>講義與
上課表現</t>
    <phoneticPr fontId="2" type="noConversion"/>
  </si>
  <si>
    <t>習作與
實驗</t>
    <phoneticPr fontId="2" type="noConversion"/>
  </si>
  <si>
    <t>化學小老師：陳奎恩</t>
    <phoneticPr fontId="2" type="noConversion"/>
  </si>
  <si>
    <r>
      <rPr>
        <sz val="12"/>
        <rFont val="新細明體"/>
        <family val="1"/>
        <charset val="136"/>
      </rPr>
      <t>段一段二：各</t>
    </r>
    <r>
      <rPr>
        <sz val="12"/>
        <rFont val="Times New Roman"/>
        <family val="1"/>
      </rPr>
      <t>20</t>
    </r>
    <r>
      <rPr>
        <sz val="12"/>
        <rFont val="新細明體"/>
        <family val="1"/>
        <charset val="136"/>
      </rPr>
      <t>分，段三：</t>
    </r>
    <r>
      <rPr>
        <sz val="12"/>
        <rFont val="Times New Roman"/>
        <family val="1"/>
      </rPr>
      <t>30</t>
    </r>
    <r>
      <rPr>
        <sz val="12"/>
        <rFont val="新細明體"/>
        <family val="1"/>
        <charset val="136"/>
      </rPr>
      <t>分，共</t>
    </r>
    <r>
      <rPr>
        <sz val="12"/>
        <rFont val="Times New Roman"/>
        <family val="1"/>
      </rPr>
      <t>70</t>
    </r>
    <r>
      <rPr>
        <sz val="12"/>
        <rFont val="新細明體"/>
        <family val="1"/>
        <charset val="136"/>
      </rPr>
      <t>分</t>
    </r>
    <phoneticPr fontId="2" type="noConversion"/>
  </si>
  <si>
    <r>
      <rPr>
        <sz val="12"/>
        <rFont val="新細明體"/>
        <family val="1"/>
        <charset val="136"/>
      </rPr>
      <t>高二上</t>
    </r>
  </si>
  <si>
    <r>
      <rPr>
        <sz val="12"/>
        <rFont val="新細明體"/>
        <family val="1"/>
        <charset val="136"/>
      </rPr>
      <t>高三上</t>
    </r>
  </si>
  <si>
    <r>
      <rPr>
        <sz val="12"/>
        <rFont val="新細明體"/>
        <family val="1"/>
        <charset val="136"/>
      </rPr>
      <t>平時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30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榮俊配分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</si>
  <si>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平時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30</t>
    </r>
    <r>
      <rPr>
        <sz val="12"/>
        <rFont val="新細明體"/>
        <family val="1"/>
        <charset val="136"/>
      </rPr>
      <t>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榮俊配分</t>
    </r>
    <r>
      <rPr>
        <sz val="12"/>
        <rFont val="Times New Roman"/>
        <family val="1"/>
      </rPr>
      <t>)</t>
    </r>
    <phoneticPr fontId="2" type="noConversion"/>
  </si>
  <si>
    <r>
      <t>(1)</t>
    </r>
    <r>
      <rPr>
        <sz val="12"/>
        <rFont val="新細明體"/>
        <family val="1"/>
        <charset val="136"/>
      </rPr>
      <t>講義與上課表現：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分</t>
    </r>
  </si>
  <si>
    <r>
      <t>(1)</t>
    </r>
    <r>
      <rPr>
        <sz val="12"/>
        <rFont val="新細明體"/>
        <family val="1"/>
        <charset val="136"/>
      </rPr>
      <t>高三講義與上課表現：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分</t>
    </r>
    <phoneticPr fontId="2" type="noConversion"/>
  </si>
  <si>
    <r>
      <t>(2)</t>
    </r>
    <r>
      <rPr>
        <sz val="12"/>
        <rFont val="新細明體"/>
        <family val="1"/>
        <charset val="136"/>
      </rPr>
      <t>習作與實驗：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分</t>
    </r>
    <phoneticPr fontId="2" type="noConversion"/>
  </si>
  <si>
    <r>
      <t>(3)</t>
    </r>
    <r>
      <rPr>
        <sz val="12"/>
        <rFont val="新細明體"/>
        <family val="1"/>
        <charset val="136"/>
      </rPr>
      <t>小考卷作業：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分</t>
    </r>
  </si>
  <si>
    <r>
      <t>(3)</t>
    </r>
    <r>
      <rPr>
        <sz val="12"/>
        <rFont val="新細明體"/>
        <family val="1"/>
        <charset val="136"/>
      </rPr>
      <t>複習考卷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當作業：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分</t>
    </r>
    <phoneticPr fontId="2" type="noConversion"/>
  </si>
  <si>
    <r>
      <t xml:space="preserve">   </t>
    </r>
    <r>
      <rPr>
        <sz val="12"/>
        <rFont val="新細明體"/>
        <family val="1"/>
        <charset val="136"/>
      </rPr>
      <t>提醒同學：只要願意就可拿到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分</t>
    </r>
    <phoneticPr fontId="2" type="noConversion"/>
  </si>
  <si>
    <r>
      <t>(4)</t>
    </r>
    <r>
      <rPr>
        <sz val="12"/>
        <rFont val="新細明體"/>
        <family val="1"/>
        <charset val="136"/>
      </rPr>
      <t>複習考卷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當作業：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分</t>
    </r>
  </si>
  <si>
    <r>
      <t>(4)3~6</t>
    </r>
    <r>
      <rPr>
        <sz val="12"/>
        <rFont val="新細明體"/>
        <family val="1"/>
        <charset val="136"/>
      </rPr>
      <t>次小考：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分</t>
    </r>
    <phoneticPr fontId="2" type="noConversion"/>
  </si>
  <si>
    <r>
      <t xml:space="preserve">   </t>
    </r>
    <r>
      <rPr>
        <sz val="12"/>
        <rFont val="新細明體"/>
        <family val="1"/>
        <charset val="136"/>
      </rPr>
      <t>提醒同學：只要願意就可拿到</t>
    </r>
    <r>
      <rPr>
        <sz val="12"/>
        <rFont val="Times New Roman"/>
        <family val="1"/>
      </rPr>
      <t>24</t>
    </r>
    <r>
      <rPr>
        <sz val="12"/>
        <rFont val="新細明體"/>
        <family val="1"/>
        <charset val="136"/>
      </rPr>
      <t>分</t>
    </r>
    <phoneticPr fontId="2" type="noConversion"/>
  </si>
  <si>
    <r>
      <t>(5)3~6</t>
    </r>
    <r>
      <rPr>
        <sz val="12"/>
        <rFont val="新細明體"/>
        <family val="1"/>
        <charset val="136"/>
      </rPr>
      <t>次小考：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分</t>
    </r>
    <phoneticPr fontId="2" type="noConversion"/>
  </si>
  <si>
    <r>
      <t>(2)</t>
    </r>
    <r>
      <rPr>
        <sz val="12"/>
        <rFont val="新細明體"/>
        <family val="1"/>
        <charset val="136"/>
      </rPr>
      <t>高三習作或魔力學測複習講義兩擇一：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分</t>
    </r>
    <phoneticPr fontId="2" type="noConversion"/>
  </si>
  <si>
    <t>沉澱表</t>
    <phoneticPr fontId="2" type="noConversion"/>
  </si>
  <si>
    <t>1-3酸鹼</t>
    <phoneticPr fontId="2" type="noConversion"/>
  </si>
  <si>
    <t>1-4氧化還原</t>
  </si>
  <si>
    <t>1-4氧化還原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</si>
</sst>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"/>
    <numFmt numFmtId="177" formatCode="0_);[Red]\(0\)"/>
    <numFmt numFmtId="178" formatCode="0.0_ "/>
    <numFmt numFmtId="179" formatCode="0_ 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Times New Roman"/>
      <family val="1"/>
    </font>
    <font>
      <sz val="12"/>
      <color rgb="FFFF0000"/>
      <name val="新細明體"/>
      <family val="1"/>
      <charset val="136"/>
    </font>
    <font>
      <b/>
      <i/>
      <u/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85">
    <xf numFmtId="0" fontId="0" fillId="0" borderId="0" xfId="0"/>
    <xf numFmtId="1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 applyFill="1"/>
    <xf numFmtId="0" fontId="5" fillId="0" borderId="0" xfId="0" applyFont="1" applyFill="1"/>
    <xf numFmtId="177" fontId="1" fillId="0" borderId="0" xfId="0" applyNumberFormat="1" applyFont="1" applyFill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0" fillId="0" borderId="0" xfId="0" applyFont="1" applyFill="1"/>
    <xf numFmtId="0" fontId="8" fillId="0" borderId="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9" fontId="6" fillId="0" borderId="13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9" fontId="6" fillId="0" borderId="22" xfId="0" applyNumberFormat="1" applyFont="1" applyFill="1" applyBorder="1" applyAlignment="1">
      <alignment horizontal="center"/>
    </xf>
    <xf numFmtId="9" fontId="6" fillId="0" borderId="17" xfId="0" applyNumberFormat="1" applyFont="1" applyFill="1" applyBorder="1" applyAlignment="1">
      <alignment horizontal="center"/>
    </xf>
    <xf numFmtId="9" fontId="7" fillId="0" borderId="27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176" fontId="3" fillId="0" borderId="26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5" fillId="0" borderId="0" xfId="0" applyNumberFormat="1" applyFont="1" applyFill="1"/>
    <xf numFmtId="1" fontId="4" fillId="0" borderId="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3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76" fontId="6" fillId="0" borderId="0" xfId="0" applyNumberFormat="1" applyFont="1" applyFill="1"/>
    <xf numFmtId="0" fontId="15" fillId="0" borderId="13" xfId="0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Alignment="1"/>
    <xf numFmtId="0" fontId="5" fillId="0" borderId="0" xfId="0" applyFont="1" applyFill="1" applyAlignment="1"/>
    <xf numFmtId="0" fontId="1" fillId="0" borderId="0" xfId="0" applyFont="1" applyFill="1" applyBorder="1"/>
    <xf numFmtId="0" fontId="0" fillId="0" borderId="0" xfId="0" applyFont="1" applyFill="1" applyBorder="1"/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3" fillId="0" borderId="0" xfId="0" applyFont="1"/>
    <xf numFmtId="0" fontId="3" fillId="0" borderId="37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/>
    <xf numFmtId="0" fontId="3" fillId="0" borderId="40" xfId="0" applyFont="1" applyBorder="1"/>
    <xf numFmtId="0" fontId="3" fillId="0" borderId="35" xfId="0" applyFont="1" applyBorder="1"/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5">
    <cellStyle name="?" xfId="1"/>
    <cellStyle name="一般" xfId="0" builtinId="0"/>
    <cellStyle name="㼿" xfId="2"/>
    <cellStyle name="㼿?" xfId="3"/>
    <cellStyle name="㼿㼿?" xfId="4"/>
  </cellStyles>
  <dxfs count="11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  <dxf>
      <font>
        <condense val="0"/>
        <extend val="0"/>
        <u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30609_24" connectionId="14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30609_62" connectionId="65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30609_42" connectionId="274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30609_85" connectionId="257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30609_82" connectionId="7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30609_69" connectionId="282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30609_5" connectionId="141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30609_25" connectionId="21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30609_36" connectionId="59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30609_63" connectionId="6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30609_39" connectionId="96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30609_79" connectionId="4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30609_9" connectionId="102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30609_2" connectionId="70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30609_8" connectionId="210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30609_13" connectionId="27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30609_86" connectionId="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30609_31" connectionId="87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30609_37" connectionId="131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30609_83" connectionId="149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30609_26" connectionId="25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30609_23" connectionId="76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30609_20" connectionId="3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30609_25" connectionId="215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30609_68" connectionId="243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30609_33" connectionId="227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30609_24" connectionId="144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30609_76" connectionId="4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30609_65" connectionId="244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30609_40" connectionId="160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30609_66" connectionId="283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30609_77" connectionId="116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30609_41" connectionId="229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30609_39" connectionId="9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30609_21" connectionId="111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30609_23" connectionId="7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30609_25" connectionId="213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30609_22" connectionId="178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30609_13" connectionId="251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30609_29" connectionId="117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30609_27" connectionId="2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30609_80" connectionId="151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30609_61" connectionId="140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30609_14" connectionId="212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30609_12" connectionId="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30609_20" connectionId="38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30609_33" connectionId="221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30609_32" connectionId="152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30609_79" connectionId="8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30609_63" connectionId="106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30609_21" connectionId="109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30609_1" connectionId="250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30609_81" connectionId="220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30609_64" connectionId="175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30609_78" connectionId="185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30609_36" connectionId="5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30609_1" connectionId="245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30609_30" connectionId="186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30609_20" connectionId="36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30609_17" connectionId="177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30609_42" connectionId="26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30609_26" connectionId="252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30609_35" connectionId="10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30609_37" connectionId="125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30609_18" connectionId="108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30609_16" connectionId="72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30609_34" connectionId="26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30609_26" connectionId="254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30609_67" connectionId="33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30609_31" connectionId="81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30609_28" connectionId="44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30609_60" connectionId="209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30609_82" connectionId="259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30609_38" connectionId="194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30609_15" connectionId="143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30609_62" connectionId="69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30609_83" connectionId="9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30609_19" connectionId="3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30609_11" connectionId="240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30609_43" connectionId="1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30609_35" connectionId="1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30609_2" connectionId="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0609_27" connectionId="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30609_30" connectionId="19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30609_43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30609_29" connectionId="1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30609_33" connectionId="22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30609_18" connectionId="13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30609_82" connectionId="7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30609_15" connectionId="16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30609_32" connectionId="15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30609_34" connectionId="26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30609_24" connectionId="14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0609_22" connectionId="180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30609_106" connectionId="24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30609_16" connectionId="9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30609_23" connectionId="7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30609_84" connectionId="21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30609_38" connectionId="19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30609_13" connectionId="27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30609_68" connectionId="24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30609_12" connectionId="2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30609_37" connectionId="13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30609_85" connectionId="25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0609_10" connectionId="17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30609_70" connectionId="3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30609_83" connectionId="14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30609_8" connectionId="17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30609_17" connectionId="20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30609_5" connectionId="107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30609_26" connectionId="25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30609_14" connectionId="23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30609_42" connectionId="273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30609_21" connectionId="11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30609_22" connectionId="17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30609_60" connectionId="205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30609_66" connectionId="10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30609_41" connectionId="234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30609_69" connectionId="281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30609_25" connectionId="214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30609_65" connectionId="207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30609_40" connectionId="165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30609_27" connectionId="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30609_19" connectionId="62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30609_81" connectionId="182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30609_80" connectionId="1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30609_3" connectionId="27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30609_39" connectionId="9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30609_36" connectionId="58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30609_64" connectionId="138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30609_79" connectionId="40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30609_31" connectionId="86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30609_63" connectionId="67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30609_86" connectionId="6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30609_67" connectionId="17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30609_20" connectionId="37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30609_28" connectionId="4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30609_23" connectionId="75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30609_81" connectionId="18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30609_40" connectionId="166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30609_80" connectionId="114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30609_22" connectionId="181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30609_43" connectionId="2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30609_84" connectionId="218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30609_30" connectionId="19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30609_12" connectionId="27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30609_106" connectionId="249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30609_41" connectionId="23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30609_61" connectionId="136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30609_15" connectionId="169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30609_24" connectionId="147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30609_64" connectionId="139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30609_38" connectionId="200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30609_32" connectionId="158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30609_27" connectionId="5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30609_16" connectionId="100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30609_18" connectionId="13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30609_66" connectionId="105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30609_17" connectionId="20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30609_7" connectionId="29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30609_67" connectionId="174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30609_14" connectionId="238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30609_21" connectionId="112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30609_28" connectionId="50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30609_65" connectionId="208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30609_29" connectionId="123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30609_35" connectionId="16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30609_70" connectionId="32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30609_34" connectionId="266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30609_19" connectionId="6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9.xml"/><Relationship Id="rId18" Type="http://schemas.openxmlformats.org/officeDocument/2006/relationships/queryTable" Target="../queryTables/queryTable34.xml"/><Relationship Id="rId26" Type="http://schemas.openxmlformats.org/officeDocument/2006/relationships/queryTable" Target="../queryTables/queryTable42.xml"/><Relationship Id="rId39" Type="http://schemas.openxmlformats.org/officeDocument/2006/relationships/queryTable" Target="../queryTables/queryTable55.xml"/><Relationship Id="rId3" Type="http://schemas.openxmlformats.org/officeDocument/2006/relationships/queryTable" Target="../queryTables/queryTable19.xml"/><Relationship Id="rId21" Type="http://schemas.openxmlformats.org/officeDocument/2006/relationships/queryTable" Target="../queryTables/queryTable37.xml"/><Relationship Id="rId34" Type="http://schemas.openxmlformats.org/officeDocument/2006/relationships/queryTable" Target="../queryTables/queryTable50.xml"/><Relationship Id="rId42" Type="http://schemas.openxmlformats.org/officeDocument/2006/relationships/queryTable" Target="../queryTables/queryTable58.xml"/><Relationship Id="rId47" Type="http://schemas.openxmlformats.org/officeDocument/2006/relationships/queryTable" Target="../queryTables/queryTable63.xml"/><Relationship Id="rId50" Type="http://schemas.openxmlformats.org/officeDocument/2006/relationships/queryTable" Target="../queryTables/queryTable66.xml"/><Relationship Id="rId7" Type="http://schemas.openxmlformats.org/officeDocument/2006/relationships/queryTable" Target="../queryTables/queryTable23.xml"/><Relationship Id="rId12" Type="http://schemas.openxmlformats.org/officeDocument/2006/relationships/queryTable" Target="../queryTables/queryTable28.xml"/><Relationship Id="rId17" Type="http://schemas.openxmlformats.org/officeDocument/2006/relationships/queryTable" Target="../queryTables/queryTable33.xml"/><Relationship Id="rId25" Type="http://schemas.openxmlformats.org/officeDocument/2006/relationships/queryTable" Target="../queryTables/queryTable41.xml"/><Relationship Id="rId33" Type="http://schemas.openxmlformats.org/officeDocument/2006/relationships/queryTable" Target="../queryTables/queryTable49.xml"/><Relationship Id="rId38" Type="http://schemas.openxmlformats.org/officeDocument/2006/relationships/queryTable" Target="../queryTables/queryTable54.xml"/><Relationship Id="rId46" Type="http://schemas.openxmlformats.org/officeDocument/2006/relationships/queryTable" Target="../queryTables/queryTable62.xml"/><Relationship Id="rId2" Type="http://schemas.openxmlformats.org/officeDocument/2006/relationships/queryTable" Target="../queryTables/queryTable18.xml"/><Relationship Id="rId16" Type="http://schemas.openxmlformats.org/officeDocument/2006/relationships/queryTable" Target="../queryTables/queryTable32.xml"/><Relationship Id="rId20" Type="http://schemas.openxmlformats.org/officeDocument/2006/relationships/queryTable" Target="../queryTables/queryTable36.xml"/><Relationship Id="rId29" Type="http://schemas.openxmlformats.org/officeDocument/2006/relationships/queryTable" Target="../queryTables/queryTable45.xml"/><Relationship Id="rId41" Type="http://schemas.openxmlformats.org/officeDocument/2006/relationships/queryTable" Target="../queryTables/queryTable57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22.xml"/><Relationship Id="rId11" Type="http://schemas.openxmlformats.org/officeDocument/2006/relationships/queryTable" Target="../queryTables/queryTable27.xml"/><Relationship Id="rId24" Type="http://schemas.openxmlformats.org/officeDocument/2006/relationships/queryTable" Target="../queryTables/queryTable40.xml"/><Relationship Id="rId32" Type="http://schemas.openxmlformats.org/officeDocument/2006/relationships/queryTable" Target="../queryTables/queryTable48.xml"/><Relationship Id="rId37" Type="http://schemas.openxmlformats.org/officeDocument/2006/relationships/queryTable" Target="../queryTables/queryTable53.xml"/><Relationship Id="rId40" Type="http://schemas.openxmlformats.org/officeDocument/2006/relationships/queryTable" Target="../queryTables/queryTable56.xml"/><Relationship Id="rId45" Type="http://schemas.openxmlformats.org/officeDocument/2006/relationships/queryTable" Target="../queryTables/queryTable61.xml"/><Relationship Id="rId53" Type="http://schemas.openxmlformats.org/officeDocument/2006/relationships/queryTable" Target="../queryTables/queryTable69.xml"/><Relationship Id="rId5" Type="http://schemas.openxmlformats.org/officeDocument/2006/relationships/queryTable" Target="../queryTables/queryTable21.xml"/><Relationship Id="rId15" Type="http://schemas.openxmlformats.org/officeDocument/2006/relationships/queryTable" Target="../queryTables/queryTable31.xml"/><Relationship Id="rId23" Type="http://schemas.openxmlformats.org/officeDocument/2006/relationships/queryTable" Target="../queryTables/queryTable39.xml"/><Relationship Id="rId28" Type="http://schemas.openxmlformats.org/officeDocument/2006/relationships/queryTable" Target="../queryTables/queryTable44.xml"/><Relationship Id="rId36" Type="http://schemas.openxmlformats.org/officeDocument/2006/relationships/queryTable" Target="../queryTables/queryTable52.xml"/><Relationship Id="rId49" Type="http://schemas.openxmlformats.org/officeDocument/2006/relationships/queryTable" Target="../queryTables/queryTable65.xml"/><Relationship Id="rId10" Type="http://schemas.openxmlformats.org/officeDocument/2006/relationships/queryTable" Target="../queryTables/queryTable26.xml"/><Relationship Id="rId19" Type="http://schemas.openxmlformats.org/officeDocument/2006/relationships/queryTable" Target="../queryTables/queryTable35.xml"/><Relationship Id="rId31" Type="http://schemas.openxmlformats.org/officeDocument/2006/relationships/queryTable" Target="../queryTables/queryTable47.xml"/><Relationship Id="rId44" Type="http://schemas.openxmlformats.org/officeDocument/2006/relationships/queryTable" Target="../queryTables/queryTable60.xml"/><Relationship Id="rId52" Type="http://schemas.openxmlformats.org/officeDocument/2006/relationships/queryTable" Target="../queryTables/queryTable68.xml"/><Relationship Id="rId4" Type="http://schemas.openxmlformats.org/officeDocument/2006/relationships/queryTable" Target="../queryTables/queryTable20.xml"/><Relationship Id="rId9" Type="http://schemas.openxmlformats.org/officeDocument/2006/relationships/queryTable" Target="../queryTables/queryTable25.xml"/><Relationship Id="rId14" Type="http://schemas.openxmlformats.org/officeDocument/2006/relationships/queryTable" Target="../queryTables/queryTable30.xml"/><Relationship Id="rId22" Type="http://schemas.openxmlformats.org/officeDocument/2006/relationships/queryTable" Target="../queryTables/queryTable38.xml"/><Relationship Id="rId27" Type="http://schemas.openxmlformats.org/officeDocument/2006/relationships/queryTable" Target="../queryTables/queryTable43.xml"/><Relationship Id="rId30" Type="http://schemas.openxmlformats.org/officeDocument/2006/relationships/queryTable" Target="../queryTables/queryTable46.xml"/><Relationship Id="rId35" Type="http://schemas.openxmlformats.org/officeDocument/2006/relationships/queryTable" Target="../queryTables/queryTable51.xml"/><Relationship Id="rId43" Type="http://schemas.openxmlformats.org/officeDocument/2006/relationships/queryTable" Target="../queryTables/queryTable59.xml"/><Relationship Id="rId48" Type="http://schemas.openxmlformats.org/officeDocument/2006/relationships/queryTable" Target="../queryTables/queryTable64.xml"/><Relationship Id="rId8" Type="http://schemas.openxmlformats.org/officeDocument/2006/relationships/queryTable" Target="../queryTables/queryTable24.xml"/><Relationship Id="rId51" Type="http://schemas.openxmlformats.org/officeDocument/2006/relationships/queryTable" Target="../queryTables/queryTable67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81.xml"/><Relationship Id="rId18" Type="http://schemas.openxmlformats.org/officeDocument/2006/relationships/queryTable" Target="../queryTables/queryTable86.xml"/><Relationship Id="rId26" Type="http://schemas.openxmlformats.org/officeDocument/2006/relationships/queryTable" Target="../queryTables/queryTable94.xml"/><Relationship Id="rId39" Type="http://schemas.openxmlformats.org/officeDocument/2006/relationships/queryTable" Target="../queryTables/queryTable107.xml"/><Relationship Id="rId3" Type="http://schemas.openxmlformats.org/officeDocument/2006/relationships/queryTable" Target="../queryTables/queryTable71.xml"/><Relationship Id="rId21" Type="http://schemas.openxmlformats.org/officeDocument/2006/relationships/queryTable" Target="../queryTables/queryTable89.xml"/><Relationship Id="rId34" Type="http://schemas.openxmlformats.org/officeDocument/2006/relationships/queryTable" Target="../queryTables/queryTable102.xml"/><Relationship Id="rId42" Type="http://schemas.openxmlformats.org/officeDocument/2006/relationships/queryTable" Target="../queryTables/queryTable110.xml"/><Relationship Id="rId47" Type="http://schemas.openxmlformats.org/officeDocument/2006/relationships/queryTable" Target="../queryTables/queryTable115.xml"/><Relationship Id="rId50" Type="http://schemas.openxmlformats.org/officeDocument/2006/relationships/queryTable" Target="../queryTables/queryTable118.xml"/><Relationship Id="rId7" Type="http://schemas.openxmlformats.org/officeDocument/2006/relationships/queryTable" Target="../queryTables/queryTable75.xml"/><Relationship Id="rId12" Type="http://schemas.openxmlformats.org/officeDocument/2006/relationships/queryTable" Target="../queryTables/queryTable80.xml"/><Relationship Id="rId17" Type="http://schemas.openxmlformats.org/officeDocument/2006/relationships/queryTable" Target="../queryTables/queryTable85.xml"/><Relationship Id="rId25" Type="http://schemas.openxmlformats.org/officeDocument/2006/relationships/queryTable" Target="../queryTables/queryTable93.xml"/><Relationship Id="rId33" Type="http://schemas.openxmlformats.org/officeDocument/2006/relationships/queryTable" Target="../queryTables/queryTable101.xml"/><Relationship Id="rId38" Type="http://schemas.openxmlformats.org/officeDocument/2006/relationships/queryTable" Target="../queryTables/queryTable106.xml"/><Relationship Id="rId46" Type="http://schemas.openxmlformats.org/officeDocument/2006/relationships/queryTable" Target="../queryTables/queryTable114.xml"/><Relationship Id="rId2" Type="http://schemas.openxmlformats.org/officeDocument/2006/relationships/queryTable" Target="../queryTables/queryTable70.xml"/><Relationship Id="rId16" Type="http://schemas.openxmlformats.org/officeDocument/2006/relationships/queryTable" Target="../queryTables/queryTable84.xml"/><Relationship Id="rId20" Type="http://schemas.openxmlformats.org/officeDocument/2006/relationships/queryTable" Target="../queryTables/queryTable88.xml"/><Relationship Id="rId29" Type="http://schemas.openxmlformats.org/officeDocument/2006/relationships/queryTable" Target="../queryTables/queryTable97.xml"/><Relationship Id="rId41" Type="http://schemas.openxmlformats.org/officeDocument/2006/relationships/queryTable" Target="../queryTables/queryTable109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4.xml"/><Relationship Id="rId11" Type="http://schemas.openxmlformats.org/officeDocument/2006/relationships/queryTable" Target="../queryTables/queryTable79.xml"/><Relationship Id="rId24" Type="http://schemas.openxmlformats.org/officeDocument/2006/relationships/queryTable" Target="../queryTables/queryTable92.xml"/><Relationship Id="rId32" Type="http://schemas.openxmlformats.org/officeDocument/2006/relationships/queryTable" Target="../queryTables/queryTable100.xml"/><Relationship Id="rId37" Type="http://schemas.openxmlformats.org/officeDocument/2006/relationships/queryTable" Target="../queryTables/queryTable105.xml"/><Relationship Id="rId40" Type="http://schemas.openxmlformats.org/officeDocument/2006/relationships/queryTable" Target="../queryTables/queryTable108.xml"/><Relationship Id="rId45" Type="http://schemas.openxmlformats.org/officeDocument/2006/relationships/queryTable" Target="../queryTables/queryTable113.xml"/><Relationship Id="rId53" Type="http://schemas.openxmlformats.org/officeDocument/2006/relationships/queryTable" Target="../queryTables/queryTable121.xml"/><Relationship Id="rId5" Type="http://schemas.openxmlformats.org/officeDocument/2006/relationships/queryTable" Target="../queryTables/queryTable73.xml"/><Relationship Id="rId15" Type="http://schemas.openxmlformats.org/officeDocument/2006/relationships/queryTable" Target="../queryTables/queryTable83.xml"/><Relationship Id="rId23" Type="http://schemas.openxmlformats.org/officeDocument/2006/relationships/queryTable" Target="../queryTables/queryTable91.xml"/><Relationship Id="rId28" Type="http://schemas.openxmlformats.org/officeDocument/2006/relationships/queryTable" Target="../queryTables/queryTable96.xml"/><Relationship Id="rId36" Type="http://schemas.openxmlformats.org/officeDocument/2006/relationships/queryTable" Target="../queryTables/queryTable104.xml"/><Relationship Id="rId49" Type="http://schemas.openxmlformats.org/officeDocument/2006/relationships/queryTable" Target="../queryTables/queryTable117.xml"/><Relationship Id="rId10" Type="http://schemas.openxmlformats.org/officeDocument/2006/relationships/queryTable" Target="../queryTables/queryTable78.xml"/><Relationship Id="rId19" Type="http://schemas.openxmlformats.org/officeDocument/2006/relationships/queryTable" Target="../queryTables/queryTable87.xml"/><Relationship Id="rId31" Type="http://schemas.openxmlformats.org/officeDocument/2006/relationships/queryTable" Target="../queryTables/queryTable99.xml"/><Relationship Id="rId44" Type="http://schemas.openxmlformats.org/officeDocument/2006/relationships/queryTable" Target="../queryTables/queryTable112.xml"/><Relationship Id="rId52" Type="http://schemas.openxmlformats.org/officeDocument/2006/relationships/queryTable" Target="../queryTables/queryTable120.xml"/><Relationship Id="rId4" Type="http://schemas.openxmlformats.org/officeDocument/2006/relationships/queryTable" Target="../queryTables/queryTable72.xml"/><Relationship Id="rId9" Type="http://schemas.openxmlformats.org/officeDocument/2006/relationships/queryTable" Target="../queryTables/queryTable77.xml"/><Relationship Id="rId14" Type="http://schemas.openxmlformats.org/officeDocument/2006/relationships/queryTable" Target="../queryTables/queryTable82.xml"/><Relationship Id="rId22" Type="http://schemas.openxmlformats.org/officeDocument/2006/relationships/queryTable" Target="../queryTables/queryTable90.xml"/><Relationship Id="rId27" Type="http://schemas.openxmlformats.org/officeDocument/2006/relationships/queryTable" Target="../queryTables/queryTable95.xml"/><Relationship Id="rId30" Type="http://schemas.openxmlformats.org/officeDocument/2006/relationships/queryTable" Target="../queryTables/queryTable98.xml"/><Relationship Id="rId35" Type="http://schemas.openxmlformats.org/officeDocument/2006/relationships/queryTable" Target="../queryTables/queryTable103.xml"/><Relationship Id="rId43" Type="http://schemas.openxmlformats.org/officeDocument/2006/relationships/queryTable" Target="../queryTables/queryTable111.xml"/><Relationship Id="rId48" Type="http://schemas.openxmlformats.org/officeDocument/2006/relationships/queryTable" Target="../queryTables/queryTable116.xml"/><Relationship Id="rId8" Type="http://schemas.openxmlformats.org/officeDocument/2006/relationships/queryTable" Target="../queryTables/queryTable76.xml"/><Relationship Id="rId51" Type="http://schemas.openxmlformats.org/officeDocument/2006/relationships/queryTable" Target="../queryTables/queryTable119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3.xml"/><Relationship Id="rId18" Type="http://schemas.openxmlformats.org/officeDocument/2006/relationships/queryTable" Target="../queryTables/queryTable138.xml"/><Relationship Id="rId26" Type="http://schemas.openxmlformats.org/officeDocument/2006/relationships/queryTable" Target="../queryTables/queryTable146.xml"/><Relationship Id="rId39" Type="http://schemas.openxmlformats.org/officeDocument/2006/relationships/queryTable" Target="../queryTables/queryTable159.xml"/><Relationship Id="rId3" Type="http://schemas.openxmlformats.org/officeDocument/2006/relationships/queryTable" Target="../queryTables/queryTable123.xml"/><Relationship Id="rId21" Type="http://schemas.openxmlformats.org/officeDocument/2006/relationships/queryTable" Target="../queryTables/queryTable141.xml"/><Relationship Id="rId34" Type="http://schemas.openxmlformats.org/officeDocument/2006/relationships/queryTable" Target="../queryTables/queryTable154.xml"/><Relationship Id="rId42" Type="http://schemas.openxmlformats.org/officeDocument/2006/relationships/queryTable" Target="../queryTables/queryTable162.xml"/><Relationship Id="rId47" Type="http://schemas.openxmlformats.org/officeDocument/2006/relationships/queryTable" Target="../queryTables/queryTable167.xml"/><Relationship Id="rId50" Type="http://schemas.openxmlformats.org/officeDocument/2006/relationships/queryTable" Target="../queryTables/queryTable170.xml"/><Relationship Id="rId7" Type="http://schemas.openxmlformats.org/officeDocument/2006/relationships/queryTable" Target="../queryTables/queryTable127.xml"/><Relationship Id="rId12" Type="http://schemas.openxmlformats.org/officeDocument/2006/relationships/queryTable" Target="../queryTables/queryTable132.xml"/><Relationship Id="rId17" Type="http://schemas.openxmlformats.org/officeDocument/2006/relationships/queryTable" Target="../queryTables/queryTable137.xml"/><Relationship Id="rId25" Type="http://schemas.openxmlformats.org/officeDocument/2006/relationships/queryTable" Target="../queryTables/queryTable145.xml"/><Relationship Id="rId33" Type="http://schemas.openxmlformats.org/officeDocument/2006/relationships/queryTable" Target="../queryTables/queryTable153.xml"/><Relationship Id="rId38" Type="http://schemas.openxmlformats.org/officeDocument/2006/relationships/queryTable" Target="../queryTables/queryTable158.xml"/><Relationship Id="rId46" Type="http://schemas.openxmlformats.org/officeDocument/2006/relationships/queryTable" Target="../queryTables/queryTable166.xml"/><Relationship Id="rId2" Type="http://schemas.openxmlformats.org/officeDocument/2006/relationships/queryTable" Target="../queryTables/queryTable122.xml"/><Relationship Id="rId16" Type="http://schemas.openxmlformats.org/officeDocument/2006/relationships/queryTable" Target="../queryTables/queryTable136.xml"/><Relationship Id="rId20" Type="http://schemas.openxmlformats.org/officeDocument/2006/relationships/queryTable" Target="../queryTables/queryTable140.xml"/><Relationship Id="rId29" Type="http://schemas.openxmlformats.org/officeDocument/2006/relationships/queryTable" Target="../queryTables/queryTable149.xml"/><Relationship Id="rId41" Type="http://schemas.openxmlformats.org/officeDocument/2006/relationships/queryTable" Target="../queryTables/queryTable16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26.xml"/><Relationship Id="rId11" Type="http://schemas.openxmlformats.org/officeDocument/2006/relationships/queryTable" Target="../queryTables/queryTable131.xml"/><Relationship Id="rId24" Type="http://schemas.openxmlformats.org/officeDocument/2006/relationships/queryTable" Target="../queryTables/queryTable144.xml"/><Relationship Id="rId32" Type="http://schemas.openxmlformats.org/officeDocument/2006/relationships/queryTable" Target="../queryTables/queryTable152.xml"/><Relationship Id="rId37" Type="http://schemas.openxmlformats.org/officeDocument/2006/relationships/queryTable" Target="../queryTables/queryTable157.xml"/><Relationship Id="rId40" Type="http://schemas.openxmlformats.org/officeDocument/2006/relationships/queryTable" Target="../queryTables/queryTable160.xml"/><Relationship Id="rId45" Type="http://schemas.openxmlformats.org/officeDocument/2006/relationships/queryTable" Target="../queryTables/queryTable165.xml"/><Relationship Id="rId5" Type="http://schemas.openxmlformats.org/officeDocument/2006/relationships/queryTable" Target="../queryTables/queryTable125.xml"/><Relationship Id="rId15" Type="http://schemas.openxmlformats.org/officeDocument/2006/relationships/queryTable" Target="../queryTables/queryTable135.xml"/><Relationship Id="rId23" Type="http://schemas.openxmlformats.org/officeDocument/2006/relationships/queryTable" Target="../queryTables/queryTable143.xml"/><Relationship Id="rId28" Type="http://schemas.openxmlformats.org/officeDocument/2006/relationships/queryTable" Target="../queryTables/queryTable148.xml"/><Relationship Id="rId36" Type="http://schemas.openxmlformats.org/officeDocument/2006/relationships/queryTable" Target="../queryTables/queryTable156.xml"/><Relationship Id="rId49" Type="http://schemas.openxmlformats.org/officeDocument/2006/relationships/queryTable" Target="../queryTables/queryTable169.xml"/><Relationship Id="rId10" Type="http://schemas.openxmlformats.org/officeDocument/2006/relationships/queryTable" Target="../queryTables/queryTable130.xml"/><Relationship Id="rId19" Type="http://schemas.openxmlformats.org/officeDocument/2006/relationships/queryTable" Target="../queryTables/queryTable139.xml"/><Relationship Id="rId31" Type="http://schemas.openxmlformats.org/officeDocument/2006/relationships/queryTable" Target="../queryTables/queryTable151.xml"/><Relationship Id="rId44" Type="http://schemas.openxmlformats.org/officeDocument/2006/relationships/queryTable" Target="../queryTables/queryTable164.xml"/><Relationship Id="rId4" Type="http://schemas.openxmlformats.org/officeDocument/2006/relationships/queryTable" Target="../queryTables/queryTable124.xml"/><Relationship Id="rId9" Type="http://schemas.openxmlformats.org/officeDocument/2006/relationships/queryTable" Target="../queryTables/queryTable129.xml"/><Relationship Id="rId14" Type="http://schemas.openxmlformats.org/officeDocument/2006/relationships/queryTable" Target="../queryTables/queryTable134.xml"/><Relationship Id="rId22" Type="http://schemas.openxmlformats.org/officeDocument/2006/relationships/queryTable" Target="../queryTables/queryTable142.xml"/><Relationship Id="rId27" Type="http://schemas.openxmlformats.org/officeDocument/2006/relationships/queryTable" Target="../queryTables/queryTable147.xml"/><Relationship Id="rId30" Type="http://schemas.openxmlformats.org/officeDocument/2006/relationships/queryTable" Target="../queryTables/queryTable150.xml"/><Relationship Id="rId35" Type="http://schemas.openxmlformats.org/officeDocument/2006/relationships/queryTable" Target="../queryTables/queryTable155.xml"/><Relationship Id="rId43" Type="http://schemas.openxmlformats.org/officeDocument/2006/relationships/queryTable" Target="../queryTables/queryTable163.xml"/><Relationship Id="rId48" Type="http://schemas.openxmlformats.org/officeDocument/2006/relationships/queryTable" Target="../queryTables/queryTable168.xml"/><Relationship Id="rId8" Type="http://schemas.openxmlformats.org/officeDocument/2006/relationships/queryTable" Target="../queryTables/queryTable12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topLeftCell="A6" workbookViewId="0">
      <selection activeCell="A16" sqref="A16"/>
    </sheetView>
  </sheetViews>
  <sheetFormatPr defaultColWidth="53.5" defaultRowHeight="15.75"/>
  <cols>
    <col min="1" max="1" width="38.25" style="171" customWidth="1"/>
    <col min="2" max="2" width="49" style="171" customWidth="1"/>
    <col min="3" max="16384" width="53.5" style="171"/>
  </cols>
  <sheetData>
    <row r="1" spans="1:2" ht="27" customHeight="1" thickBot="1">
      <c r="A1" s="183" t="s">
        <v>96</v>
      </c>
      <c r="B1" s="184"/>
    </row>
    <row r="2" spans="1:2" ht="27" customHeight="1" thickBot="1">
      <c r="A2" s="172" t="s">
        <v>97</v>
      </c>
      <c r="B2" s="173" t="s">
        <v>98</v>
      </c>
    </row>
    <row r="3" spans="1:2" ht="22.5" customHeight="1">
      <c r="A3" s="174" t="s">
        <v>99</v>
      </c>
      <c r="B3" s="175" t="s">
        <v>100</v>
      </c>
    </row>
    <row r="4" spans="1:2" ht="22.5" customHeight="1">
      <c r="A4" s="176" t="s">
        <v>101</v>
      </c>
      <c r="B4" s="177" t="s">
        <v>102</v>
      </c>
    </row>
    <row r="5" spans="1:2" ht="22.5" customHeight="1">
      <c r="A5" s="176" t="s">
        <v>103</v>
      </c>
      <c r="B5" s="177" t="s">
        <v>111</v>
      </c>
    </row>
    <row r="6" spans="1:2" ht="22.5" customHeight="1">
      <c r="A6" s="176" t="s">
        <v>104</v>
      </c>
      <c r="B6" s="177" t="s">
        <v>105</v>
      </c>
    </row>
    <row r="7" spans="1:2" ht="22.5" customHeight="1">
      <c r="A7" s="178" t="s">
        <v>106</v>
      </c>
      <c r="B7" s="177" t="s">
        <v>107</v>
      </c>
    </row>
    <row r="8" spans="1:2" ht="22.5" customHeight="1">
      <c r="A8" s="176" t="s">
        <v>108</v>
      </c>
      <c r="B8" s="179" t="s">
        <v>109</v>
      </c>
    </row>
    <row r="9" spans="1:2" ht="22.5" customHeight="1">
      <c r="A9" s="178"/>
      <c r="B9" s="177" t="s">
        <v>110</v>
      </c>
    </row>
    <row r="10" spans="1:2" ht="63" customHeight="1">
      <c r="A10" s="177"/>
      <c r="B10" s="180"/>
    </row>
    <row r="11" spans="1:2" ht="16.5" thickBot="1">
      <c r="A11" s="181"/>
      <c r="B11" s="182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6"/>
  <sheetViews>
    <sheetView view="pageBreakPreview" workbookViewId="0">
      <selection activeCell="B5" sqref="B5:B42"/>
    </sheetView>
  </sheetViews>
  <sheetFormatPr defaultRowHeight="16.5"/>
  <cols>
    <col min="1" max="1" width="4.125" style="7" customWidth="1"/>
    <col min="2" max="2" width="11.125" style="7" customWidth="1"/>
    <col min="3" max="11" width="10" style="7" customWidth="1"/>
    <col min="12" max="12" width="10" style="11" customWidth="1"/>
    <col min="13" max="17" width="10" style="7" customWidth="1"/>
    <col min="18" max="41" width="6" style="7" customWidth="1"/>
    <col min="42" max="16384" width="9" style="7"/>
  </cols>
  <sheetData>
    <row r="1" spans="1:47" s="6" customFormat="1" ht="17.25" customHeight="1">
      <c r="A1" s="4"/>
      <c r="B1" s="5" t="s">
        <v>0</v>
      </c>
      <c r="C1" s="5"/>
      <c r="D1" s="162" t="s">
        <v>95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47" s="6" customFormat="1" ht="17.25" customHeight="1" thickBot="1">
      <c r="A2" s="12"/>
      <c r="B2" s="17"/>
      <c r="C2" s="170" t="s">
        <v>91</v>
      </c>
      <c r="D2" s="24"/>
      <c r="E2" s="24"/>
      <c r="F2" s="24"/>
      <c r="G2" s="24"/>
      <c r="H2" s="24"/>
      <c r="I2" s="24"/>
      <c r="J2" s="24"/>
      <c r="K2" s="24"/>
      <c r="L2" s="25"/>
      <c r="M2" s="24"/>
      <c r="N2" s="24"/>
      <c r="O2" s="24"/>
      <c r="P2" s="16"/>
      <c r="Q2" s="18" t="s">
        <v>1</v>
      </c>
    </row>
    <row r="3" spans="1:47" s="6" customFormat="1" ht="31.5">
      <c r="A3" s="10" t="s">
        <v>10</v>
      </c>
      <c r="B3" s="22">
        <v>209</v>
      </c>
      <c r="C3" s="26" t="s">
        <v>112</v>
      </c>
      <c r="D3" s="27" t="s">
        <v>113</v>
      </c>
      <c r="E3" s="27" t="s">
        <v>75</v>
      </c>
      <c r="F3" s="41" t="s">
        <v>76</v>
      </c>
      <c r="G3" s="27" t="s">
        <v>77</v>
      </c>
      <c r="H3" s="41" t="s">
        <v>78</v>
      </c>
      <c r="I3" s="168" t="s">
        <v>93</v>
      </c>
      <c r="J3" s="169" t="s">
        <v>94</v>
      </c>
      <c r="K3" s="168" t="s">
        <v>92</v>
      </c>
      <c r="L3" s="43" t="s">
        <v>15</v>
      </c>
      <c r="M3" s="33" t="s">
        <v>12</v>
      </c>
      <c r="N3" s="34" t="s">
        <v>13</v>
      </c>
      <c r="O3" s="35" t="s">
        <v>17</v>
      </c>
      <c r="P3" s="31" t="s">
        <v>82</v>
      </c>
      <c r="Q3" s="10"/>
    </row>
    <row r="4" spans="1:47" s="6" customFormat="1" ht="17.25" customHeight="1" thickBot="1">
      <c r="A4" s="86" t="s">
        <v>11</v>
      </c>
      <c r="B4" s="87"/>
      <c r="C4" s="88">
        <v>0.02</v>
      </c>
      <c r="D4" s="89">
        <v>0.02</v>
      </c>
      <c r="E4" s="89">
        <v>0.02</v>
      </c>
      <c r="F4" s="90">
        <v>0.02</v>
      </c>
      <c r="G4" s="89">
        <v>0.02</v>
      </c>
      <c r="H4" s="90">
        <v>0.02</v>
      </c>
      <c r="I4" s="90">
        <v>0.08</v>
      </c>
      <c r="J4" s="89">
        <v>0.05</v>
      </c>
      <c r="K4" s="90">
        <v>0.05</v>
      </c>
      <c r="L4" s="91">
        <f>SUM(C4:K4)</f>
        <v>0.3</v>
      </c>
      <c r="M4" s="88">
        <v>0.2</v>
      </c>
      <c r="N4" s="89">
        <v>0.2</v>
      </c>
      <c r="O4" s="92">
        <v>0.3</v>
      </c>
      <c r="P4" s="93"/>
      <c r="Q4" s="94">
        <f>O4+N4+M4+L4</f>
        <v>1</v>
      </c>
      <c r="R4" s="63"/>
      <c r="S4" s="63"/>
      <c r="AN4" s="8"/>
      <c r="AO4" s="8"/>
      <c r="AP4" s="8"/>
      <c r="AQ4" s="8"/>
      <c r="AR4" s="8"/>
      <c r="AS4" s="8"/>
      <c r="AT4" s="8"/>
      <c r="AU4" s="8"/>
    </row>
    <row r="5" spans="1:47" ht="26.25" customHeight="1">
      <c r="A5" s="67">
        <v>1</v>
      </c>
      <c r="B5" s="66"/>
      <c r="C5" s="68">
        <v>0</v>
      </c>
      <c r="D5" s="69">
        <v>75</v>
      </c>
      <c r="E5" s="69"/>
      <c r="F5" s="70"/>
      <c r="G5" s="69"/>
      <c r="H5" s="71"/>
      <c r="I5" s="70"/>
      <c r="J5" s="69"/>
      <c r="K5" s="71"/>
      <c r="L5" s="72">
        <f>(C5*$C$4+D5*$D$4+E5*$E$4+E5*$E$4+F5*$F$4+G5*$G$4+H5*$H$4+J5*$J$4+K5*$K$4)/$L$4</f>
        <v>5</v>
      </c>
      <c r="M5" s="73"/>
      <c r="N5" s="74"/>
      <c r="O5" s="75"/>
      <c r="P5" s="85"/>
      <c r="Q5" s="76">
        <f>L5*$L$4+M5*$M$4+N5*$N$4+O5*$O$4+P5</f>
        <v>1.5</v>
      </c>
      <c r="R5" s="63"/>
      <c r="S5" s="63"/>
      <c r="T5" s="154"/>
    </row>
    <row r="6" spans="1:47" ht="26.25" customHeight="1">
      <c r="A6" s="9">
        <v>2</v>
      </c>
      <c r="B6" s="64"/>
      <c r="C6" s="28">
        <v>100</v>
      </c>
      <c r="D6" s="13">
        <v>56</v>
      </c>
      <c r="E6" s="13"/>
      <c r="F6" s="49"/>
      <c r="G6" s="13"/>
      <c r="H6" s="21"/>
      <c r="I6" s="49"/>
      <c r="J6" s="13"/>
      <c r="K6" s="21"/>
      <c r="L6" s="62">
        <f t="shared" ref="L6:L42" si="0">(C6*$C$4+D6*$D$4+E6*$E$4+E6*$E$4+F6*$F$4+G6*$G$4+H6*$H$4+J6*$J$4+K6*$K$4)/$L$4</f>
        <v>10.4</v>
      </c>
      <c r="M6" s="55"/>
      <c r="N6" s="56"/>
      <c r="O6" s="57"/>
      <c r="P6" s="32"/>
      <c r="Q6" s="15">
        <f t="shared" ref="Q6:Q40" si="1">L6*$L$4+M6*$M$4+N6*$N$4+O6*$O$4+P6</f>
        <v>3.12</v>
      </c>
      <c r="R6" s="63"/>
      <c r="S6" s="63"/>
      <c r="T6" s="154"/>
    </row>
    <row r="7" spans="1:47" ht="26.25" customHeight="1">
      <c r="A7" s="9">
        <v>3</v>
      </c>
      <c r="B7" s="64"/>
      <c r="C7" s="28">
        <v>100</v>
      </c>
      <c r="D7" s="13">
        <v>78</v>
      </c>
      <c r="E7" s="13"/>
      <c r="F7" s="49"/>
      <c r="G7" s="13"/>
      <c r="H7" s="21"/>
      <c r="I7" s="49"/>
      <c r="J7" s="13"/>
      <c r="K7" s="21"/>
      <c r="L7" s="62">
        <f t="shared" si="0"/>
        <v>11.866666666666667</v>
      </c>
      <c r="M7" s="55"/>
      <c r="N7" s="56"/>
      <c r="O7" s="57"/>
      <c r="P7" s="32"/>
      <c r="Q7" s="15">
        <f t="shared" si="1"/>
        <v>3.56</v>
      </c>
      <c r="R7" s="63"/>
      <c r="S7" s="63"/>
      <c r="T7" s="154"/>
    </row>
    <row r="8" spans="1:47" ht="26.25" customHeight="1">
      <c r="A8" s="9">
        <v>4</v>
      </c>
      <c r="B8" s="64"/>
      <c r="C8" s="28">
        <v>90</v>
      </c>
      <c r="D8" s="13">
        <v>62</v>
      </c>
      <c r="E8" s="13"/>
      <c r="F8" s="49"/>
      <c r="G8" s="13"/>
      <c r="H8" s="21"/>
      <c r="I8" s="49"/>
      <c r="J8" s="13"/>
      <c r="K8" s="21"/>
      <c r="L8" s="62">
        <f t="shared" si="0"/>
        <v>10.133333333333335</v>
      </c>
      <c r="M8" s="55"/>
      <c r="N8" s="56"/>
      <c r="O8" s="57"/>
      <c r="P8" s="32"/>
      <c r="Q8" s="15">
        <f t="shared" si="1"/>
        <v>3.0400000000000005</v>
      </c>
      <c r="R8" s="63"/>
      <c r="S8" s="63"/>
      <c r="T8" s="154"/>
    </row>
    <row r="9" spans="1:47" ht="26.25" customHeight="1" thickBot="1">
      <c r="A9" s="77">
        <v>5</v>
      </c>
      <c r="B9" s="65"/>
      <c r="C9" s="29">
        <v>70</v>
      </c>
      <c r="D9" s="30">
        <v>64</v>
      </c>
      <c r="E9" s="30"/>
      <c r="F9" s="78"/>
      <c r="G9" s="30"/>
      <c r="H9" s="42"/>
      <c r="I9" s="78"/>
      <c r="J9" s="30"/>
      <c r="K9" s="42"/>
      <c r="L9" s="79">
        <f t="shared" si="0"/>
        <v>8.9333333333333336</v>
      </c>
      <c r="M9" s="80"/>
      <c r="N9" s="81"/>
      <c r="O9" s="82"/>
      <c r="P9" s="83"/>
      <c r="Q9" s="84">
        <f t="shared" si="1"/>
        <v>2.68</v>
      </c>
      <c r="R9" s="63"/>
      <c r="S9" s="63"/>
      <c r="T9" s="154"/>
    </row>
    <row r="10" spans="1:47" ht="26.25" customHeight="1">
      <c r="A10" s="115">
        <v>6</v>
      </c>
      <c r="B10" s="66"/>
      <c r="C10" s="68">
        <v>100</v>
      </c>
      <c r="D10" s="69">
        <v>51</v>
      </c>
      <c r="E10" s="69"/>
      <c r="F10" s="70"/>
      <c r="G10" s="69"/>
      <c r="H10" s="71"/>
      <c r="I10" s="70"/>
      <c r="J10" s="69"/>
      <c r="K10" s="71"/>
      <c r="L10" s="72">
        <f t="shared" si="0"/>
        <v>10.066666666666666</v>
      </c>
      <c r="M10" s="73"/>
      <c r="N10" s="74"/>
      <c r="O10" s="75"/>
      <c r="P10" s="85"/>
      <c r="Q10" s="76">
        <f t="shared" si="1"/>
        <v>3.02</v>
      </c>
      <c r="R10" s="63"/>
      <c r="S10" s="63"/>
      <c r="T10" s="154"/>
    </row>
    <row r="11" spans="1:47" ht="26.25" customHeight="1">
      <c r="A11" s="9">
        <v>7</v>
      </c>
      <c r="B11" s="64"/>
      <c r="C11" s="28">
        <v>70</v>
      </c>
      <c r="D11" s="13">
        <v>73</v>
      </c>
      <c r="E11" s="13"/>
      <c r="F11" s="49"/>
      <c r="G11" s="13"/>
      <c r="H11" s="21"/>
      <c r="I11" s="49"/>
      <c r="J11" s="13"/>
      <c r="K11" s="21"/>
      <c r="L11" s="62">
        <f t="shared" si="0"/>
        <v>9.533333333333335</v>
      </c>
      <c r="M11" s="55"/>
      <c r="N11" s="56"/>
      <c r="O11" s="57"/>
      <c r="P11" s="32"/>
      <c r="Q11" s="15">
        <f t="shared" si="1"/>
        <v>2.8600000000000003</v>
      </c>
      <c r="R11" s="63"/>
      <c r="S11" s="63"/>
      <c r="T11" s="154"/>
    </row>
    <row r="12" spans="1:47" ht="26.25" customHeight="1">
      <c r="A12" s="9">
        <v>8</v>
      </c>
      <c r="B12" s="64"/>
      <c r="C12" s="28">
        <v>100</v>
      </c>
      <c r="D12" s="13">
        <v>73</v>
      </c>
      <c r="E12" s="13"/>
      <c r="F12" s="49"/>
      <c r="G12" s="13"/>
      <c r="H12" s="21"/>
      <c r="I12" s="49"/>
      <c r="J12" s="13"/>
      <c r="K12" s="21"/>
      <c r="L12" s="62">
        <f t="shared" si="0"/>
        <v>11.533333333333333</v>
      </c>
      <c r="M12" s="55"/>
      <c r="N12" s="56"/>
      <c r="O12" s="57"/>
      <c r="P12" s="32"/>
      <c r="Q12" s="15">
        <f t="shared" si="1"/>
        <v>3.46</v>
      </c>
      <c r="R12" s="63"/>
      <c r="S12" s="63"/>
      <c r="T12" s="154"/>
    </row>
    <row r="13" spans="1:47" ht="26.25" customHeight="1">
      <c r="A13" s="9">
        <v>9</v>
      </c>
      <c r="B13" s="64"/>
      <c r="C13" s="28">
        <v>100</v>
      </c>
      <c r="D13" s="13">
        <v>69</v>
      </c>
      <c r="E13" s="13"/>
      <c r="F13" s="49"/>
      <c r="G13" s="13"/>
      <c r="H13" s="21"/>
      <c r="I13" s="49"/>
      <c r="J13" s="13"/>
      <c r="K13" s="21"/>
      <c r="L13" s="62">
        <f t="shared" si="0"/>
        <v>11.266666666666667</v>
      </c>
      <c r="M13" s="55"/>
      <c r="N13" s="56"/>
      <c r="O13" s="57"/>
      <c r="P13" s="32"/>
      <c r="Q13" s="15">
        <f t="shared" si="1"/>
        <v>3.3800000000000003</v>
      </c>
      <c r="R13" s="63"/>
      <c r="S13" s="63"/>
      <c r="T13" s="154"/>
    </row>
    <row r="14" spans="1:47" ht="26.25" customHeight="1" thickBot="1">
      <c r="A14" s="77">
        <v>10</v>
      </c>
      <c r="B14" s="65"/>
      <c r="C14" s="29">
        <v>100</v>
      </c>
      <c r="D14" s="30">
        <v>66</v>
      </c>
      <c r="E14" s="30"/>
      <c r="F14" s="78"/>
      <c r="G14" s="30"/>
      <c r="H14" s="42"/>
      <c r="I14" s="78"/>
      <c r="J14" s="30"/>
      <c r="K14" s="42"/>
      <c r="L14" s="79">
        <f t="shared" si="0"/>
        <v>11.066666666666668</v>
      </c>
      <c r="M14" s="80"/>
      <c r="N14" s="81"/>
      <c r="O14" s="82"/>
      <c r="P14" s="83"/>
      <c r="Q14" s="84">
        <f t="shared" si="1"/>
        <v>3.3200000000000003</v>
      </c>
      <c r="R14" s="63"/>
      <c r="S14" s="63"/>
      <c r="T14" s="154"/>
    </row>
    <row r="15" spans="1:47" ht="26.25" customHeight="1">
      <c r="A15" s="67">
        <v>11</v>
      </c>
      <c r="B15" s="66"/>
      <c r="C15" s="68">
        <v>100</v>
      </c>
      <c r="D15" s="69">
        <v>86</v>
      </c>
      <c r="E15" s="69"/>
      <c r="F15" s="70"/>
      <c r="G15" s="69"/>
      <c r="H15" s="71"/>
      <c r="I15" s="70"/>
      <c r="J15" s="69"/>
      <c r="K15" s="71"/>
      <c r="L15" s="72">
        <f t="shared" si="0"/>
        <v>12.4</v>
      </c>
      <c r="M15" s="73"/>
      <c r="N15" s="74"/>
      <c r="O15" s="75"/>
      <c r="P15" s="85"/>
      <c r="Q15" s="76">
        <f t="shared" si="1"/>
        <v>3.7199999999999998</v>
      </c>
      <c r="R15" s="63"/>
      <c r="S15" s="63"/>
      <c r="T15" s="154"/>
    </row>
    <row r="16" spans="1:47" ht="26.25" customHeight="1">
      <c r="A16" s="9">
        <v>12</v>
      </c>
      <c r="B16" s="64"/>
      <c r="C16" s="28">
        <v>70</v>
      </c>
      <c r="D16" s="13">
        <v>75</v>
      </c>
      <c r="E16" s="13"/>
      <c r="F16" s="111"/>
      <c r="G16" s="13"/>
      <c r="H16" s="21"/>
      <c r="I16" s="111"/>
      <c r="J16" s="13"/>
      <c r="K16" s="21"/>
      <c r="L16" s="62">
        <f t="shared" si="0"/>
        <v>9.6666666666666679</v>
      </c>
      <c r="M16" s="55"/>
      <c r="N16" s="56"/>
      <c r="O16" s="57"/>
      <c r="P16" s="32"/>
      <c r="Q16" s="15">
        <f t="shared" si="1"/>
        <v>2.9000000000000004</v>
      </c>
      <c r="S16" s="63"/>
      <c r="T16" s="154"/>
    </row>
    <row r="17" spans="1:20" ht="26.25" customHeight="1">
      <c r="A17" s="9">
        <v>13</v>
      </c>
      <c r="B17" s="64"/>
      <c r="C17" s="28">
        <v>90</v>
      </c>
      <c r="D17" s="13">
        <v>76</v>
      </c>
      <c r="E17" s="13"/>
      <c r="F17" s="49"/>
      <c r="G17" s="13"/>
      <c r="H17" s="21"/>
      <c r="I17" s="49"/>
      <c r="J17" s="13"/>
      <c r="K17" s="21"/>
      <c r="L17" s="62">
        <f t="shared" si="0"/>
        <v>11.066666666666668</v>
      </c>
      <c r="M17" s="55"/>
      <c r="N17" s="56"/>
      <c r="O17" s="57"/>
      <c r="P17" s="32"/>
      <c r="Q17" s="126">
        <f t="shared" si="1"/>
        <v>3.3200000000000003</v>
      </c>
      <c r="R17" s="63"/>
      <c r="S17" s="63"/>
      <c r="T17" s="154"/>
    </row>
    <row r="18" spans="1:20" ht="26.25" customHeight="1">
      <c r="A18" s="9">
        <v>14</v>
      </c>
      <c r="B18" s="64"/>
      <c r="C18" s="28">
        <v>90</v>
      </c>
      <c r="D18" s="13">
        <v>78</v>
      </c>
      <c r="E18" s="13"/>
      <c r="F18" s="49"/>
      <c r="G18" s="13"/>
      <c r="H18" s="21"/>
      <c r="I18" s="49"/>
      <c r="J18" s="13"/>
      <c r="K18" s="21"/>
      <c r="L18" s="62">
        <f t="shared" si="0"/>
        <v>11.200000000000001</v>
      </c>
      <c r="M18" s="55"/>
      <c r="N18" s="56"/>
      <c r="O18" s="57"/>
      <c r="P18" s="32"/>
      <c r="Q18" s="15">
        <f t="shared" si="1"/>
        <v>3.3600000000000003</v>
      </c>
      <c r="S18" s="63"/>
      <c r="T18" s="154"/>
    </row>
    <row r="19" spans="1:20" ht="26.25" customHeight="1" thickBot="1">
      <c r="A19" s="77">
        <v>15</v>
      </c>
      <c r="B19" s="65"/>
      <c r="C19" s="29">
        <v>50</v>
      </c>
      <c r="D19" s="30">
        <v>64</v>
      </c>
      <c r="E19" s="30"/>
      <c r="F19" s="78"/>
      <c r="G19" s="30"/>
      <c r="H19" s="42"/>
      <c r="I19" s="78"/>
      <c r="J19" s="30"/>
      <c r="K19" s="42"/>
      <c r="L19" s="79">
        <f t="shared" si="0"/>
        <v>7.6000000000000014</v>
      </c>
      <c r="M19" s="80"/>
      <c r="N19" s="81"/>
      <c r="O19" s="82"/>
      <c r="P19" s="83"/>
      <c r="Q19" s="84">
        <f t="shared" si="1"/>
        <v>2.2800000000000002</v>
      </c>
      <c r="S19" s="63"/>
      <c r="T19" s="154"/>
    </row>
    <row r="20" spans="1:20" ht="26.25" customHeight="1">
      <c r="A20" s="67">
        <v>16</v>
      </c>
      <c r="B20" s="66"/>
      <c r="C20" s="68">
        <v>100</v>
      </c>
      <c r="D20" s="69">
        <v>74</v>
      </c>
      <c r="E20" s="69"/>
      <c r="F20" s="70"/>
      <c r="G20" s="69"/>
      <c r="H20" s="71"/>
      <c r="I20" s="70"/>
      <c r="J20" s="69"/>
      <c r="K20" s="71"/>
      <c r="L20" s="72">
        <f t="shared" si="0"/>
        <v>11.6</v>
      </c>
      <c r="M20" s="73"/>
      <c r="N20" s="74"/>
      <c r="O20" s="75"/>
      <c r="P20" s="85"/>
      <c r="Q20" s="76">
        <f t="shared" si="1"/>
        <v>3.48</v>
      </c>
      <c r="S20" s="63"/>
      <c r="T20" s="154"/>
    </row>
    <row r="21" spans="1:20" ht="26.25" customHeight="1">
      <c r="A21" s="9">
        <v>17</v>
      </c>
      <c r="B21" s="64"/>
      <c r="C21" s="28">
        <v>100</v>
      </c>
      <c r="D21" s="13">
        <v>69</v>
      </c>
      <c r="E21" s="13"/>
      <c r="F21" s="49"/>
      <c r="G21" s="13"/>
      <c r="H21" s="21"/>
      <c r="I21" s="49"/>
      <c r="J21" s="13"/>
      <c r="K21" s="21"/>
      <c r="L21" s="62">
        <f t="shared" si="0"/>
        <v>11.266666666666667</v>
      </c>
      <c r="M21" s="55"/>
      <c r="N21" s="56"/>
      <c r="O21" s="57"/>
      <c r="P21" s="32"/>
      <c r="Q21" s="15">
        <f t="shared" si="1"/>
        <v>3.3800000000000003</v>
      </c>
      <c r="S21" s="63"/>
      <c r="T21" s="154"/>
    </row>
    <row r="22" spans="1:20" ht="26.25" customHeight="1">
      <c r="A22" s="9">
        <v>18</v>
      </c>
      <c r="B22" s="64"/>
      <c r="C22" s="28">
        <v>90</v>
      </c>
      <c r="D22" s="13">
        <v>61</v>
      </c>
      <c r="E22" s="13"/>
      <c r="F22" s="49"/>
      <c r="G22" s="13"/>
      <c r="H22" s="21"/>
      <c r="I22" s="49"/>
      <c r="J22" s="13"/>
      <c r="K22" s="21"/>
      <c r="L22" s="62">
        <f t="shared" si="0"/>
        <v>10.066666666666666</v>
      </c>
      <c r="M22" s="55"/>
      <c r="N22" s="56"/>
      <c r="O22" s="57"/>
      <c r="P22" s="32"/>
      <c r="Q22" s="15">
        <f t="shared" si="1"/>
        <v>3.02</v>
      </c>
      <c r="R22" s="63"/>
      <c r="S22" s="63"/>
      <c r="T22" s="154"/>
    </row>
    <row r="23" spans="1:20" ht="26.25" customHeight="1">
      <c r="A23" s="9">
        <v>19</v>
      </c>
      <c r="B23" s="64"/>
      <c r="C23" s="28">
        <v>100</v>
      </c>
      <c r="D23" s="13">
        <v>68</v>
      </c>
      <c r="E23" s="13"/>
      <c r="F23" s="49"/>
      <c r="G23" s="13"/>
      <c r="H23" s="21"/>
      <c r="I23" s="49"/>
      <c r="J23" s="13"/>
      <c r="K23" s="21"/>
      <c r="L23" s="62">
        <f t="shared" si="0"/>
        <v>11.200000000000001</v>
      </c>
      <c r="M23" s="55"/>
      <c r="N23" s="56"/>
      <c r="O23" s="57"/>
      <c r="P23" s="32"/>
      <c r="Q23" s="15">
        <f t="shared" si="1"/>
        <v>3.3600000000000003</v>
      </c>
      <c r="R23" s="63"/>
      <c r="S23" s="63"/>
      <c r="T23" s="154"/>
    </row>
    <row r="24" spans="1:20" ht="26.25" customHeight="1">
      <c r="A24" s="67">
        <v>20</v>
      </c>
      <c r="B24" s="66"/>
      <c r="C24" s="68">
        <v>100</v>
      </c>
      <c r="D24" s="69">
        <v>61</v>
      </c>
      <c r="E24" s="69"/>
      <c r="F24" s="70"/>
      <c r="G24" s="69"/>
      <c r="H24" s="71"/>
      <c r="I24" s="70"/>
      <c r="J24" s="69"/>
      <c r="K24" s="71"/>
      <c r="L24" s="72">
        <f t="shared" si="0"/>
        <v>10.733333333333333</v>
      </c>
      <c r="M24" s="73"/>
      <c r="N24" s="74"/>
      <c r="O24" s="75"/>
      <c r="P24" s="85"/>
      <c r="Q24" s="76">
        <f t="shared" si="1"/>
        <v>3.2199999999999998</v>
      </c>
      <c r="S24" s="63"/>
      <c r="T24" s="154"/>
    </row>
    <row r="25" spans="1:20" ht="26.25" customHeight="1">
      <c r="A25" s="9">
        <v>21</v>
      </c>
      <c r="B25" s="64"/>
      <c r="C25" s="28">
        <v>100</v>
      </c>
      <c r="D25" s="13">
        <v>75</v>
      </c>
      <c r="E25" s="13"/>
      <c r="F25" s="49"/>
      <c r="G25" s="13"/>
      <c r="H25" s="21"/>
      <c r="I25" s="49"/>
      <c r="J25" s="13"/>
      <c r="K25" s="21"/>
      <c r="L25" s="62">
        <f t="shared" si="0"/>
        <v>11.666666666666668</v>
      </c>
      <c r="M25" s="55"/>
      <c r="N25" s="56"/>
      <c r="O25" s="57"/>
      <c r="P25" s="32"/>
      <c r="Q25" s="15">
        <f t="shared" si="1"/>
        <v>3.5000000000000004</v>
      </c>
      <c r="S25" s="63"/>
      <c r="T25" s="154"/>
    </row>
    <row r="26" spans="1:20" ht="26.25" customHeight="1">
      <c r="A26" s="9">
        <v>22</v>
      </c>
      <c r="B26" s="64"/>
      <c r="C26" s="28">
        <v>10</v>
      </c>
      <c r="D26" s="13">
        <v>87</v>
      </c>
      <c r="E26" s="13"/>
      <c r="F26" s="49"/>
      <c r="G26" s="13"/>
      <c r="H26" s="21"/>
      <c r="I26" s="49"/>
      <c r="J26" s="13"/>
      <c r="K26" s="21"/>
      <c r="L26" s="62">
        <f t="shared" si="0"/>
        <v>6.4666666666666668</v>
      </c>
      <c r="M26" s="55"/>
      <c r="N26" s="56"/>
      <c r="O26" s="57"/>
      <c r="P26" s="32"/>
      <c r="Q26" s="15">
        <f t="shared" si="1"/>
        <v>1.94</v>
      </c>
      <c r="R26" s="63"/>
      <c r="S26" s="63"/>
      <c r="T26" s="154"/>
    </row>
    <row r="27" spans="1:20" ht="26.25" customHeight="1">
      <c r="A27" s="9">
        <v>23</v>
      </c>
      <c r="B27" s="64"/>
      <c r="C27" s="28">
        <v>70</v>
      </c>
      <c r="D27" s="13">
        <v>95</v>
      </c>
      <c r="E27" s="13"/>
      <c r="F27" s="49"/>
      <c r="G27" s="13"/>
      <c r="H27" s="21"/>
      <c r="I27" s="49"/>
      <c r="J27" s="13"/>
      <c r="K27" s="21"/>
      <c r="L27" s="62">
        <f t="shared" si="0"/>
        <v>11.000000000000002</v>
      </c>
      <c r="M27" s="55"/>
      <c r="N27" s="56"/>
      <c r="O27" s="57"/>
      <c r="P27" s="32"/>
      <c r="Q27" s="15">
        <f t="shared" si="1"/>
        <v>3.3000000000000003</v>
      </c>
      <c r="R27" s="63"/>
      <c r="T27" s="154"/>
    </row>
    <row r="28" spans="1:20" ht="26.25" customHeight="1" thickBot="1">
      <c r="A28" s="77">
        <v>24</v>
      </c>
      <c r="B28" s="65"/>
      <c r="C28" s="29">
        <v>100</v>
      </c>
      <c r="D28" s="30">
        <v>61</v>
      </c>
      <c r="E28" s="30"/>
      <c r="F28" s="78"/>
      <c r="G28" s="30"/>
      <c r="H28" s="42"/>
      <c r="I28" s="78"/>
      <c r="J28" s="30"/>
      <c r="K28" s="42"/>
      <c r="L28" s="79">
        <f t="shared" si="0"/>
        <v>10.733333333333333</v>
      </c>
      <c r="M28" s="80"/>
      <c r="N28" s="81"/>
      <c r="O28" s="82"/>
      <c r="P28" s="83"/>
      <c r="Q28" s="84">
        <f t="shared" si="1"/>
        <v>3.2199999999999998</v>
      </c>
      <c r="R28" s="63"/>
      <c r="S28" s="63"/>
      <c r="T28" s="154"/>
    </row>
    <row r="29" spans="1:20" ht="26.25" customHeight="1">
      <c r="A29" s="67">
        <v>25</v>
      </c>
      <c r="B29" s="66"/>
      <c r="C29" s="68">
        <v>90</v>
      </c>
      <c r="D29" s="69">
        <v>83</v>
      </c>
      <c r="E29" s="69"/>
      <c r="F29" s="70"/>
      <c r="G29" s="69"/>
      <c r="H29" s="71"/>
      <c r="I29" s="70"/>
      <c r="J29" s="69"/>
      <c r="K29" s="71"/>
      <c r="L29" s="72">
        <f t="shared" si="0"/>
        <v>11.533333333333333</v>
      </c>
      <c r="M29" s="73"/>
      <c r="N29" s="74"/>
      <c r="O29" s="75"/>
      <c r="P29" s="85"/>
      <c r="Q29" s="76">
        <f t="shared" si="1"/>
        <v>3.46</v>
      </c>
      <c r="R29" s="63"/>
      <c r="S29" s="63"/>
      <c r="T29" s="154"/>
    </row>
    <row r="30" spans="1:20" ht="26.25" customHeight="1">
      <c r="A30" s="9">
        <v>26</v>
      </c>
      <c r="B30" s="64"/>
      <c r="C30" s="28">
        <v>100</v>
      </c>
      <c r="D30" s="13">
        <v>70</v>
      </c>
      <c r="E30" s="13"/>
      <c r="F30" s="49"/>
      <c r="G30" s="13"/>
      <c r="H30" s="21"/>
      <c r="I30" s="49"/>
      <c r="J30" s="13"/>
      <c r="K30" s="21"/>
      <c r="L30" s="62">
        <f t="shared" si="0"/>
        <v>11.333333333333336</v>
      </c>
      <c r="M30" s="55"/>
      <c r="N30" s="56"/>
      <c r="O30" s="57"/>
      <c r="P30" s="32"/>
      <c r="Q30" s="15">
        <f t="shared" si="1"/>
        <v>3.4000000000000008</v>
      </c>
      <c r="S30" s="63"/>
      <c r="T30" s="154"/>
    </row>
    <row r="31" spans="1:20" ht="26.25" customHeight="1">
      <c r="A31" s="9">
        <v>27</v>
      </c>
      <c r="B31" s="64"/>
      <c r="C31" s="28">
        <v>60</v>
      </c>
      <c r="D31" s="13">
        <v>60</v>
      </c>
      <c r="E31" s="13"/>
      <c r="F31" s="49"/>
      <c r="G31" s="13"/>
      <c r="H31" s="21"/>
      <c r="I31" s="49"/>
      <c r="J31" s="13"/>
      <c r="K31" s="21"/>
      <c r="L31" s="62">
        <f t="shared" si="0"/>
        <v>8</v>
      </c>
      <c r="M31" s="55"/>
      <c r="N31" s="56"/>
      <c r="O31" s="57"/>
      <c r="P31" s="32"/>
      <c r="Q31" s="15">
        <f t="shared" si="1"/>
        <v>2.4</v>
      </c>
      <c r="S31" s="63"/>
      <c r="T31" s="154"/>
    </row>
    <row r="32" spans="1:20" ht="26.25" customHeight="1">
      <c r="A32" s="9">
        <v>28</v>
      </c>
      <c r="B32" s="64"/>
      <c r="C32" s="28">
        <v>100</v>
      </c>
      <c r="D32" s="13">
        <v>68</v>
      </c>
      <c r="E32" s="13"/>
      <c r="F32" s="49"/>
      <c r="G32" s="13"/>
      <c r="H32" s="21"/>
      <c r="I32" s="49"/>
      <c r="J32" s="13"/>
      <c r="K32" s="21"/>
      <c r="L32" s="62">
        <f t="shared" si="0"/>
        <v>11.200000000000001</v>
      </c>
      <c r="M32" s="55"/>
      <c r="N32" s="56"/>
      <c r="O32" s="57"/>
      <c r="P32" s="32"/>
      <c r="Q32" s="15">
        <f t="shared" si="1"/>
        <v>3.3600000000000003</v>
      </c>
      <c r="R32" s="63"/>
      <c r="S32" s="63"/>
      <c r="T32" s="154"/>
    </row>
    <row r="33" spans="1:20" ht="26.25" customHeight="1" thickBot="1">
      <c r="A33" s="77">
        <v>29</v>
      </c>
      <c r="B33" s="65"/>
      <c r="C33" s="29">
        <v>80</v>
      </c>
      <c r="D33" s="30">
        <v>59</v>
      </c>
      <c r="E33" s="30"/>
      <c r="F33" s="78"/>
      <c r="G33" s="30"/>
      <c r="H33" s="42"/>
      <c r="I33" s="78"/>
      <c r="J33" s="30"/>
      <c r="K33" s="42"/>
      <c r="L33" s="79">
        <f t="shared" si="0"/>
        <v>9.2666666666666675</v>
      </c>
      <c r="M33" s="80"/>
      <c r="N33" s="81"/>
      <c r="O33" s="82"/>
      <c r="P33" s="83"/>
      <c r="Q33" s="84">
        <f t="shared" si="1"/>
        <v>2.7800000000000002</v>
      </c>
      <c r="S33" s="63"/>
      <c r="T33" s="154"/>
    </row>
    <row r="34" spans="1:20" ht="26.25" customHeight="1">
      <c r="A34" s="67">
        <v>30</v>
      </c>
      <c r="B34" s="66"/>
      <c r="C34" s="68">
        <v>100</v>
      </c>
      <c r="D34" s="69">
        <v>94</v>
      </c>
      <c r="E34" s="69"/>
      <c r="F34" s="112"/>
      <c r="G34" s="159"/>
      <c r="H34" s="160"/>
      <c r="I34" s="112"/>
      <c r="J34" s="159"/>
      <c r="K34" s="160"/>
      <c r="L34" s="72">
        <f t="shared" si="0"/>
        <v>12.933333333333334</v>
      </c>
      <c r="M34" s="73"/>
      <c r="N34" s="74"/>
      <c r="O34" s="75"/>
      <c r="P34" s="85"/>
      <c r="Q34" s="76">
        <f t="shared" si="1"/>
        <v>3.88</v>
      </c>
      <c r="R34" s="63"/>
      <c r="S34" s="63"/>
      <c r="T34" s="154"/>
    </row>
    <row r="35" spans="1:20" ht="26.25" customHeight="1">
      <c r="A35" s="9">
        <v>31</v>
      </c>
      <c r="B35" s="64"/>
      <c r="C35" s="28">
        <v>90</v>
      </c>
      <c r="D35" s="13">
        <v>78</v>
      </c>
      <c r="E35" s="13"/>
      <c r="F35" s="49"/>
      <c r="G35" s="13"/>
      <c r="H35" s="21"/>
      <c r="I35" s="49"/>
      <c r="J35" s="13"/>
      <c r="K35" s="21"/>
      <c r="L35" s="62">
        <f t="shared" si="0"/>
        <v>11.200000000000001</v>
      </c>
      <c r="M35" s="55"/>
      <c r="N35" s="56"/>
      <c r="O35" s="57"/>
      <c r="P35" s="32"/>
      <c r="Q35" s="15">
        <f t="shared" si="1"/>
        <v>3.3600000000000003</v>
      </c>
      <c r="R35" s="63"/>
      <c r="S35" s="63"/>
      <c r="T35" s="154"/>
    </row>
    <row r="36" spans="1:20" ht="26.25" customHeight="1">
      <c r="A36" s="9">
        <v>32</v>
      </c>
      <c r="B36" s="64"/>
      <c r="C36" s="28">
        <v>100</v>
      </c>
      <c r="D36" s="13">
        <v>70</v>
      </c>
      <c r="E36" s="13"/>
      <c r="F36" s="49"/>
      <c r="G36" s="13"/>
      <c r="H36" s="21"/>
      <c r="I36" s="49"/>
      <c r="J36" s="13"/>
      <c r="K36" s="21"/>
      <c r="L36" s="62">
        <f t="shared" si="0"/>
        <v>11.333333333333336</v>
      </c>
      <c r="M36" s="55"/>
      <c r="N36" s="56"/>
      <c r="O36" s="57"/>
      <c r="P36" s="32"/>
      <c r="Q36" s="15">
        <f t="shared" si="1"/>
        <v>3.4000000000000008</v>
      </c>
      <c r="R36" s="63"/>
      <c r="S36" s="63"/>
      <c r="T36" s="154"/>
    </row>
    <row r="37" spans="1:20" ht="26.25" customHeight="1">
      <c r="A37" s="9">
        <v>33</v>
      </c>
      <c r="B37" s="64"/>
      <c r="C37" s="28">
        <v>60</v>
      </c>
      <c r="D37" s="13">
        <v>66</v>
      </c>
      <c r="E37" s="13"/>
      <c r="F37" s="49"/>
      <c r="G37" s="13"/>
      <c r="H37" s="21"/>
      <c r="I37" s="49"/>
      <c r="J37" s="13"/>
      <c r="K37" s="21"/>
      <c r="L37" s="62">
        <f t="shared" si="0"/>
        <v>8.4</v>
      </c>
      <c r="M37" s="55"/>
      <c r="N37" s="56"/>
      <c r="O37" s="57"/>
      <c r="P37" s="32"/>
      <c r="Q37" s="15">
        <f t="shared" si="1"/>
        <v>2.52</v>
      </c>
      <c r="R37" s="63"/>
      <c r="S37" s="63"/>
      <c r="T37" s="154"/>
    </row>
    <row r="38" spans="1:20" ht="26.25" customHeight="1" thickBot="1">
      <c r="A38" s="77">
        <v>34</v>
      </c>
      <c r="B38" s="65"/>
      <c r="C38" s="29">
        <v>40</v>
      </c>
      <c r="D38" s="30">
        <v>83</v>
      </c>
      <c r="E38" s="30"/>
      <c r="F38" s="78"/>
      <c r="G38" s="30"/>
      <c r="H38" s="42"/>
      <c r="I38" s="78"/>
      <c r="J38" s="30"/>
      <c r="K38" s="42"/>
      <c r="L38" s="79">
        <f t="shared" si="0"/>
        <v>8.2000000000000011</v>
      </c>
      <c r="M38" s="80"/>
      <c r="N38" s="81"/>
      <c r="O38" s="82"/>
      <c r="P38" s="83"/>
      <c r="Q38" s="84">
        <f t="shared" si="1"/>
        <v>2.4600000000000004</v>
      </c>
      <c r="R38" s="63"/>
      <c r="S38" s="63"/>
      <c r="T38" s="154"/>
    </row>
    <row r="39" spans="1:20" ht="26.25" customHeight="1">
      <c r="A39" s="67">
        <v>35</v>
      </c>
      <c r="B39" s="66"/>
      <c r="C39" s="68">
        <v>80</v>
      </c>
      <c r="D39" s="69">
        <v>78</v>
      </c>
      <c r="E39" s="69"/>
      <c r="F39" s="70"/>
      <c r="G39" s="69"/>
      <c r="H39" s="71"/>
      <c r="I39" s="70"/>
      <c r="J39" s="69"/>
      <c r="K39" s="71"/>
      <c r="L39" s="72">
        <f t="shared" si="0"/>
        <v>10.533333333333335</v>
      </c>
      <c r="M39" s="73"/>
      <c r="N39" s="74"/>
      <c r="O39" s="75"/>
      <c r="P39" s="85"/>
      <c r="Q39" s="76">
        <f t="shared" si="1"/>
        <v>3.1600000000000006</v>
      </c>
      <c r="S39" s="63"/>
      <c r="T39" s="154"/>
    </row>
    <row r="40" spans="1:20" ht="26.25" customHeight="1">
      <c r="A40" s="9">
        <v>36</v>
      </c>
      <c r="B40" s="64"/>
      <c r="C40" s="28">
        <v>70</v>
      </c>
      <c r="D40" s="13">
        <v>60</v>
      </c>
      <c r="E40" s="13"/>
      <c r="F40" s="49"/>
      <c r="G40" s="13"/>
      <c r="H40" s="21"/>
      <c r="I40" s="49"/>
      <c r="J40" s="13"/>
      <c r="K40" s="21"/>
      <c r="L40" s="62">
        <f t="shared" si="0"/>
        <v>8.6666666666666679</v>
      </c>
      <c r="M40" s="55"/>
      <c r="N40" s="56"/>
      <c r="O40" s="57"/>
      <c r="P40" s="32"/>
      <c r="Q40" s="15">
        <f t="shared" si="1"/>
        <v>2.6</v>
      </c>
      <c r="R40" s="63"/>
      <c r="S40" s="63"/>
      <c r="T40" s="154"/>
    </row>
    <row r="41" spans="1:20" ht="26.25" customHeight="1">
      <c r="A41" s="9">
        <v>37</v>
      </c>
      <c r="B41" s="64"/>
      <c r="C41" s="28">
        <v>30</v>
      </c>
      <c r="D41" s="13">
        <v>61</v>
      </c>
      <c r="E41" s="13"/>
      <c r="F41" s="49"/>
      <c r="G41" s="13"/>
      <c r="H41" s="21"/>
      <c r="I41" s="49"/>
      <c r="J41" s="13"/>
      <c r="K41" s="21"/>
      <c r="L41" s="62">
        <f t="shared" si="0"/>
        <v>6.0666666666666664</v>
      </c>
      <c r="M41" s="55"/>
      <c r="N41" s="56"/>
      <c r="O41" s="57"/>
      <c r="P41" s="32"/>
      <c r="Q41" s="15"/>
      <c r="T41" s="154"/>
    </row>
    <row r="42" spans="1:20" ht="19.5">
      <c r="A42" s="9">
        <v>38</v>
      </c>
      <c r="B42" s="64"/>
      <c r="C42" s="28">
        <v>80</v>
      </c>
      <c r="D42" s="13">
        <v>61</v>
      </c>
      <c r="E42" s="13"/>
      <c r="F42" s="49"/>
      <c r="G42" s="13"/>
      <c r="H42" s="21"/>
      <c r="I42" s="49"/>
      <c r="J42" s="13"/>
      <c r="K42" s="21"/>
      <c r="L42" s="62">
        <f t="shared" si="0"/>
        <v>9.4000000000000021</v>
      </c>
      <c r="M42" s="55"/>
      <c r="N42" s="56"/>
      <c r="O42" s="57"/>
      <c r="P42" s="32"/>
      <c r="Q42" s="15"/>
    </row>
    <row r="43" spans="1:20" ht="20.25" thickBot="1">
      <c r="A43" s="77"/>
      <c r="B43" s="65"/>
      <c r="C43" s="29"/>
      <c r="D43" s="30"/>
      <c r="E43" s="30"/>
      <c r="F43" s="78"/>
      <c r="G43" s="30"/>
      <c r="H43" s="42"/>
      <c r="I43" s="78"/>
      <c r="J43" s="30"/>
      <c r="K43" s="42"/>
      <c r="L43" s="79"/>
      <c r="M43" s="80"/>
      <c r="N43" s="81"/>
      <c r="O43" s="82"/>
      <c r="P43" s="83"/>
      <c r="Q43" s="84"/>
    </row>
    <row r="44" spans="1:20">
      <c r="B44" s="50" t="s">
        <v>2</v>
      </c>
      <c r="C44" s="51">
        <f t="shared" ref="C44:Q44" si="2">COUNTIF(C$5:C$43,"=100")</f>
        <v>17</v>
      </c>
      <c r="D44" s="51">
        <f t="shared" si="2"/>
        <v>0</v>
      </c>
      <c r="E44" s="51">
        <f t="shared" si="2"/>
        <v>0</v>
      </c>
      <c r="F44" s="51">
        <f t="shared" si="2"/>
        <v>0</v>
      </c>
      <c r="G44" s="51">
        <f t="shared" si="2"/>
        <v>0</v>
      </c>
      <c r="H44" s="51">
        <f t="shared" si="2"/>
        <v>0</v>
      </c>
      <c r="I44" s="51">
        <f t="shared" si="2"/>
        <v>0</v>
      </c>
      <c r="J44" s="51">
        <f t="shared" si="2"/>
        <v>0</v>
      </c>
      <c r="K44" s="51">
        <f t="shared" si="2"/>
        <v>0</v>
      </c>
      <c r="L44" s="51">
        <f t="shared" si="2"/>
        <v>0</v>
      </c>
      <c r="M44" s="51">
        <f t="shared" si="2"/>
        <v>0</v>
      </c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</row>
    <row r="45" spans="1:20">
      <c r="B45" s="52" t="s">
        <v>4</v>
      </c>
      <c r="C45" s="20">
        <f t="shared" ref="C45:Q45" si="3">COUNTIF(C$5:C$43,"&gt;=90")-C44</f>
        <v>6</v>
      </c>
      <c r="D45" s="20">
        <f t="shared" si="3"/>
        <v>2</v>
      </c>
      <c r="E45" s="20">
        <f t="shared" si="3"/>
        <v>0</v>
      </c>
      <c r="F45" s="20">
        <f t="shared" si="3"/>
        <v>0</v>
      </c>
      <c r="G45" s="20">
        <f t="shared" si="3"/>
        <v>0</v>
      </c>
      <c r="H45" s="20">
        <f t="shared" si="3"/>
        <v>0</v>
      </c>
      <c r="I45" s="20">
        <f t="shared" si="3"/>
        <v>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0</v>
      </c>
      <c r="N45" s="20">
        <f t="shared" si="3"/>
        <v>0</v>
      </c>
      <c r="O45" s="20">
        <f t="shared" si="3"/>
        <v>0</v>
      </c>
      <c r="P45" s="20">
        <f t="shared" si="3"/>
        <v>0</v>
      </c>
      <c r="Q45" s="20">
        <f t="shared" si="3"/>
        <v>0</v>
      </c>
    </row>
    <row r="46" spans="1:20" ht="17.25" thickBot="1">
      <c r="B46" s="53" t="s">
        <v>5</v>
      </c>
      <c r="C46" s="48">
        <f t="shared" ref="C46:Q46" si="4">COUNTIF(C$5:C$43,"&gt;=80")-C45-C44</f>
        <v>3</v>
      </c>
      <c r="D46" s="48">
        <f t="shared" si="4"/>
        <v>4</v>
      </c>
      <c r="E46" s="48">
        <f t="shared" si="4"/>
        <v>0</v>
      </c>
      <c r="F46" s="48">
        <f t="shared" si="4"/>
        <v>0</v>
      </c>
      <c r="G46" s="48">
        <f t="shared" si="4"/>
        <v>0</v>
      </c>
      <c r="H46" s="48">
        <f t="shared" si="4"/>
        <v>0</v>
      </c>
      <c r="I46" s="48">
        <f t="shared" si="4"/>
        <v>0</v>
      </c>
      <c r="J46" s="48">
        <f t="shared" si="4"/>
        <v>0</v>
      </c>
      <c r="K46" s="48">
        <f t="shared" si="4"/>
        <v>0</v>
      </c>
      <c r="L46" s="48">
        <f t="shared" si="4"/>
        <v>0</v>
      </c>
      <c r="M46" s="48">
        <f t="shared" si="4"/>
        <v>0</v>
      </c>
      <c r="N46" s="48">
        <f t="shared" si="4"/>
        <v>0</v>
      </c>
      <c r="O46" s="48">
        <f t="shared" si="4"/>
        <v>0</v>
      </c>
      <c r="P46" s="48">
        <f t="shared" si="4"/>
        <v>0</v>
      </c>
      <c r="Q46" s="48">
        <f t="shared" si="4"/>
        <v>0</v>
      </c>
    </row>
    <row r="47" spans="1:20">
      <c r="B47" s="46" t="s">
        <v>6</v>
      </c>
      <c r="C47" s="47">
        <f t="shared" ref="C47:Q47" si="5">COUNTIF(C$5:C$43,"&gt;=70")-C46-C45-C44</f>
        <v>5</v>
      </c>
      <c r="D47" s="47">
        <f t="shared" si="5"/>
        <v>13</v>
      </c>
      <c r="E47" s="47">
        <f t="shared" si="5"/>
        <v>0</v>
      </c>
      <c r="F47" s="47">
        <f t="shared" si="5"/>
        <v>0</v>
      </c>
      <c r="G47" s="47">
        <f t="shared" si="5"/>
        <v>0</v>
      </c>
      <c r="H47" s="47">
        <f t="shared" si="5"/>
        <v>0</v>
      </c>
      <c r="I47" s="47">
        <f t="shared" si="5"/>
        <v>0</v>
      </c>
      <c r="J47" s="47">
        <f t="shared" si="5"/>
        <v>0</v>
      </c>
      <c r="K47" s="47">
        <f t="shared" si="5"/>
        <v>0</v>
      </c>
      <c r="L47" s="47">
        <f t="shared" si="5"/>
        <v>0</v>
      </c>
      <c r="M47" s="47">
        <f t="shared" si="5"/>
        <v>0</v>
      </c>
      <c r="N47" s="47">
        <f t="shared" si="5"/>
        <v>0</v>
      </c>
      <c r="O47" s="47">
        <f t="shared" si="5"/>
        <v>0</v>
      </c>
      <c r="P47" s="47">
        <f t="shared" si="5"/>
        <v>0</v>
      </c>
      <c r="Q47" s="47">
        <f t="shared" si="5"/>
        <v>0</v>
      </c>
    </row>
    <row r="48" spans="1:20">
      <c r="B48" s="19" t="s">
        <v>14</v>
      </c>
      <c r="C48" s="20">
        <f t="shared" ref="C48:Q48" si="6">COUNTIF(C$5:C$43,"&gt;=59.5")-C47-C46-C45-C44</f>
        <v>2</v>
      </c>
      <c r="D48" s="20">
        <f t="shared" si="6"/>
        <v>16</v>
      </c>
      <c r="E48" s="20">
        <f t="shared" si="6"/>
        <v>0</v>
      </c>
      <c r="F48" s="20">
        <f t="shared" si="6"/>
        <v>0</v>
      </c>
      <c r="G48" s="20">
        <f t="shared" si="6"/>
        <v>0</v>
      </c>
      <c r="H48" s="20">
        <f t="shared" si="6"/>
        <v>0</v>
      </c>
      <c r="I48" s="20">
        <f t="shared" si="6"/>
        <v>0</v>
      </c>
      <c r="J48" s="20">
        <f t="shared" si="6"/>
        <v>0</v>
      </c>
      <c r="K48" s="20">
        <f t="shared" si="6"/>
        <v>0</v>
      </c>
      <c r="L48" s="20">
        <f t="shared" si="6"/>
        <v>0</v>
      </c>
      <c r="M48" s="20">
        <f t="shared" si="6"/>
        <v>0</v>
      </c>
      <c r="N48" s="20">
        <f t="shared" si="6"/>
        <v>0</v>
      </c>
      <c r="O48" s="20">
        <f t="shared" si="6"/>
        <v>0</v>
      </c>
      <c r="P48" s="20">
        <f t="shared" si="6"/>
        <v>0</v>
      </c>
      <c r="Q48" s="20">
        <f t="shared" si="6"/>
        <v>0</v>
      </c>
    </row>
    <row r="49" spans="2:17">
      <c r="B49" s="19" t="s">
        <v>7</v>
      </c>
      <c r="C49" s="20">
        <f t="shared" ref="C49:Q49" si="7">COUNTIF(C$5:C$43,"&gt;=50")-C48-C47-C46-C45-C44</f>
        <v>1</v>
      </c>
      <c r="D49" s="20">
        <f t="shared" si="7"/>
        <v>3</v>
      </c>
      <c r="E49" s="20">
        <f t="shared" si="7"/>
        <v>0</v>
      </c>
      <c r="F49" s="20">
        <f t="shared" si="7"/>
        <v>0</v>
      </c>
      <c r="G49" s="20">
        <f t="shared" si="7"/>
        <v>0</v>
      </c>
      <c r="H49" s="20">
        <f t="shared" si="7"/>
        <v>0</v>
      </c>
      <c r="I49" s="20">
        <f t="shared" si="7"/>
        <v>0</v>
      </c>
      <c r="J49" s="20">
        <f t="shared" si="7"/>
        <v>0</v>
      </c>
      <c r="K49" s="20">
        <f t="shared" si="7"/>
        <v>0</v>
      </c>
      <c r="L49" s="20">
        <f t="shared" si="7"/>
        <v>0</v>
      </c>
      <c r="M49" s="20">
        <f t="shared" si="7"/>
        <v>0</v>
      </c>
      <c r="N49" s="20">
        <f t="shared" si="7"/>
        <v>0</v>
      </c>
      <c r="O49" s="20">
        <f t="shared" si="7"/>
        <v>0</v>
      </c>
      <c r="P49" s="20">
        <f t="shared" si="7"/>
        <v>0</v>
      </c>
      <c r="Q49" s="20">
        <f t="shared" si="7"/>
        <v>0</v>
      </c>
    </row>
    <row r="50" spans="2:17">
      <c r="B50" s="19" t="s">
        <v>8</v>
      </c>
      <c r="C50" s="20">
        <f t="shared" ref="C50:Q50" si="8">COUNTIF(C$5:C$43,"&gt;=40")-C49-C48-C47-C46-C45-C44</f>
        <v>1</v>
      </c>
      <c r="D50" s="20">
        <f t="shared" si="8"/>
        <v>0</v>
      </c>
      <c r="E50" s="20">
        <f t="shared" si="8"/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20">
        <f t="shared" si="8"/>
        <v>0</v>
      </c>
      <c r="N50" s="20">
        <f t="shared" si="8"/>
        <v>0</v>
      </c>
      <c r="O50" s="20">
        <f t="shared" si="8"/>
        <v>0</v>
      </c>
      <c r="P50" s="20">
        <f t="shared" si="8"/>
        <v>0</v>
      </c>
      <c r="Q50" s="20">
        <f t="shared" si="8"/>
        <v>0</v>
      </c>
    </row>
    <row r="51" spans="2:17">
      <c r="B51" s="19" t="s">
        <v>9</v>
      </c>
      <c r="C51" s="20">
        <f t="shared" ref="C51:Q51" si="9">COUNTIF(C$5:C$43,"&gt;=30")-C50-C49-C48-C47-C46-C45-C44</f>
        <v>1</v>
      </c>
      <c r="D51" s="20">
        <f t="shared" si="9"/>
        <v>0</v>
      </c>
      <c r="E51" s="20">
        <f t="shared" si="9"/>
        <v>0</v>
      </c>
      <c r="F51" s="20">
        <f t="shared" si="9"/>
        <v>0</v>
      </c>
      <c r="G51" s="20">
        <f t="shared" si="9"/>
        <v>0</v>
      </c>
      <c r="H51" s="20">
        <f t="shared" si="9"/>
        <v>0</v>
      </c>
      <c r="I51" s="20">
        <f t="shared" si="9"/>
        <v>0</v>
      </c>
      <c r="J51" s="20">
        <f t="shared" si="9"/>
        <v>0</v>
      </c>
      <c r="K51" s="20">
        <f t="shared" si="9"/>
        <v>0</v>
      </c>
      <c r="L51" s="20">
        <f t="shared" si="9"/>
        <v>0</v>
      </c>
      <c r="M51" s="20">
        <f t="shared" si="9"/>
        <v>0</v>
      </c>
      <c r="N51" s="20">
        <f t="shared" si="9"/>
        <v>0</v>
      </c>
      <c r="O51" s="20">
        <f t="shared" si="9"/>
        <v>0</v>
      </c>
      <c r="P51" s="20">
        <f t="shared" si="9"/>
        <v>0</v>
      </c>
      <c r="Q51" s="20">
        <f t="shared" si="9"/>
        <v>0</v>
      </c>
    </row>
    <row r="52" spans="2:17">
      <c r="B52" s="20" t="s">
        <v>3</v>
      </c>
      <c r="C52" s="20">
        <f t="shared" ref="C52:Q52" si="10">COUNTIF(C$5:C$43,"&lt;30")</f>
        <v>2</v>
      </c>
      <c r="D52" s="20">
        <f t="shared" si="10"/>
        <v>0</v>
      </c>
      <c r="E52" s="20">
        <f t="shared" si="10"/>
        <v>0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0</v>
      </c>
      <c r="K52" s="20">
        <f t="shared" si="10"/>
        <v>0</v>
      </c>
      <c r="L52" s="20">
        <f t="shared" si="10"/>
        <v>38</v>
      </c>
      <c r="M52" s="20">
        <f t="shared" si="10"/>
        <v>0</v>
      </c>
      <c r="N52" s="20">
        <f t="shared" si="10"/>
        <v>0</v>
      </c>
      <c r="O52" s="20">
        <f t="shared" si="10"/>
        <v>0</v>
      </c>
      <c r="P52" s="20">
        <f t="shared" si="10"/>
        <v>0</v>
      </c>
      <c r="Q52" s="20">
        <f t="shared" si="10"/>
        <v>36</v>
      </c>
    </row>
    <row r="53" spans="2:17">
      <c r="B53" s="19" t="s">
        <v>19</v>
      </c>
      <c r="C53" s="20">
        <f t="shared" ref="C53:Q53" si="11">C52+C51+C50+C49</f>
        <v>5</v>
      </c>
      <c r="D53" s="20">
        <f t="shared" si="11"/>
        <v>3</v>
      </c>
      <c r="E53" s="20">
        <f t="shared" si="11"/>
        <v>0</v>
      </c>
      <c r="F53" s="20">
        <f t="shared" ref="F53:H53" si="12">F52+F51+F50+F49</f>
        <v>0</v>
      </c>
      <c r="G53" s="20">
        <f t="shared" si="12"/>
        <v>0</v>
      </c>
      <c r="H53" s="20">
        <f t="shared" si="12"/>
        <v>0</v>
      </c>
      <c r="I53" s="20">
        <f t="shared" si="11"/>
        <v>0</v>
      </c>
      <c r="J53" s="20">
        <f t="shared" si="11"/>
        <v>0</v>
      </c>
      <c r="K53" s="20">
        <f t="shared" si="11"/>
        <v>0</v>
      </c>
      <c r="L53" s="20">
        <f t="shared" si="11"/>
        <v>38</v>
      </c>
      <c r="M53" s="20">
        <f t="shared" si="11"/>
        <v>0</v>
      </c>
      <c r="N53" s="20">
        <f t="shared" si="11"/>
        <v>0</v>
      </c>
      <c r="O53" s="20">
        <f t="shared" si="11"/>
        <v>0</v>
      </c>
      <c r="P53" s="20">
        <f t="shared" si="11"/>
        <v>0</v>
      </c>
      <c r="Q53" s="20">
        <f t="shared" si="11"/>
        <v>36</v>
      </c>
    </row>
    <row r="54" spans="2:17">
      <c r="B54" s="161" t="s">
        <v>81</v>
      </c>
      <c r="C54" s="54">
        <f t="shared" ref="C54:Q54" si="13">AVERAGE(C5:C43)</f>
        <v>81.05263157894737</v>
      </c>
      <c r="D54" s="54">
        <f t="shared" si="13"/>
        <v>70.736842105263165</v>
      </c>
      <c r="E54" s="54" t="e">
        <f t="shared" si="13"/>
        <v>#DIV/0!</v>
      </c>
      <c r="F54" s="54" t="e">
        <f t="shared" si="13"/>
        <v>#DIV/0!</v>
      </c>
      <c r="G54" s="54" t="e">
        <f t="shared" si="13"/>
        <v>#DIV/0!</v>
      </c>
      <c r="H54" s="54" t="e">
        <f t="shared" si="13"/>
        <v>#DIV/0!</v>
      </c>
      <c r="I54" s="54" t="e">
        <f t="shared" si="13"/>
        <v>#DIV/0!</v>
      </c>
      <c r="J54" s="54" t="e">
        <f t="shared" si="13"/>
        <v>#DIV/0!</v>
      </c>
      <c r="K54" s="54" t="e">
        <f t="shared" si="13"/>
        <v>#DIV/0!</v>
      </c>
      <c r="L54" s="54">
        <f t="shared" si="13"/>
        <v>10.119298245614031</v>
      </c>
      <c r="M54" s="54" t="e">
        <f t="shared" si="13"/>
        <v>#DIV/0!</v>
      </c>
      <c r="N54" s="54" t="e">
        <f t="shared" si="13"/>
        <v>#DIV/0!</v>
      </c>
      <c r="O54" s="54" t="e">
        <f t="shared" si="13"/>
        <v>#DIV/0!</v>
      </c>
      <c r="P54" s="54" t="e">
        <f t="shared" si="13"/>
        <v>#DIV/0!</v>
      </c>
      <c r="Q54" s="54">
        <f t="shared" si="13"/>
        <v>3.0755555555555549</v>
      </c>
    </row>
    <row r="56" spans="2:17">
      <c r="E56" s="113"/>
      <c r="F56" s="113"/>
      <c r="I56" s="113"/>
    </row>
  </sheetData>
  <phoneticPr fontId="2" type="noConversion"/>
  <conditionalFormatting sqref="Q15:Q19">
    <cfRule type="cellIs" dxfId="115" priority="16" stopIfTrue="1" operator="lessThan">
      <formula>60</formula>
    </cfRule>
  </conditionalFormatting>
  <conditionalFormatting sqref="Q20:Q23">
    <cfRule type="cellIs" dxfId="114" priority="15" stopIfTrue="1" operator="lessThan">
      <formula>60</formula>
    </cfRule>
  </conditionalFormatting>
  <conditionalFormatting sqref="Q20:Q23">
    <cfRule type="cellIs" dxfId="113" priority="14" stopIfTrue="1" operator="lessThan">
      <formula>60</formula>
    </cfRule>
  </conditionalFormatting>
  <conditionalFormatting sqref="Q20:Q23">
    <cfRule type="cellIs" dxfId="112" priority="13" stopIfTrue="1" operator="lessThan">
      <formula>60</formula>
    </cfRule>
  </conditionalFormatting>
  <conditionalFormatting sqref="Q24:Q28">
    <cfRule type="cellIs" dxfId="111" priority="12" stopIfTrue="1" operator="lessThan">
      <formula>60</formula>
    </cfRule>
  </conditionalFormatting>
  <conditionalFormatting sqref="Q24:Q28">
    <cfRule type="cellIs" dxfId="110" priority="11" stopIfTrue="1" operator="lessThan">
      <formula>60</formula>
    </cfRule>
  </conditionalFormatting>
  <conditionalFormatting sqref="Q24:Q28">
    <cfRule type="cellIs" dxfId="109" priority="10" stopIfTrue="1" operator="lessThan">
      <formula>60</formula>
    </cfRule>
  </conditionalFormatting>
  <conditionalFormatting sqref="Q29:Q33">
    <cfRule type="cellIs" dxfId="108" priority="9" stopIfTrue="1" operator="lessThan">
      <formula>60</formula>
    </cfRule>
  </conditionalFormatting>
  <conditionalFormatting sqref="Q29:Q33">
    <cfRule type="cellIs" dxfId="107" priority="8" stopIfTrue="1" operator="lessThan">
      <formula>60</formula>
    </cfRule>
  </conditionalFormatting>
  <conditionalFormatting sqref="Q29:Q33">
    <cfRule type="cellIs" dxfId="106" priority="7" stopIfTrue="1" operator="lessThan">
      <formula>60</formula>
    </cfRule>
  </conditionalFormatting>
  <conditionalFormatting sqref="Q34:Q38">
    <cfRule type="cellIs" dxfId="105" priority="6" stopIfTrue="1" operator="lessThan">
      <formula>60</formula>
    </cfRule>
  </conditionalFormatting>
  <conditionalFormatting sqref="Q34:Q38">
    <cfRule type="cellIs" dxfId="104" priority="5" stopIfTrue="1" operator="lessThan">
      <formula>60</formula>
    </cfRule>
  </conditionalFormatting>
  <conditionalFormatting sqref="Q34:Q38">
    <cfRule type="cellIs" dxfId="103" priority="4" stopIfTrue="1" operator="lessThan">
      <formula>60</formula>
    </cfRule>
  </conditionalFormatting>
  <conditionalFormatting sqref="Q39:Q43">
    <cfRule type="cellIs" dxfId="102" priority="3" stopIfTrue="1" operator="lessThan">
      <formula>60</formula>
    </cfRule>
  </conditionalFormatting>
  <conditionalFormatting sqref="Q39:Q43">
    <cfRule type="cellIs" dxfId="101" priority="2" stopIfTrue="1" operator="lessThan">
      <formula>60</formula>
    </cfRule>
  </conditionalFormatting>
  <conditionalFormatting sqref="Q39:Q43">
    <cfRule type="cellIs" dxfId="100" priority="1" stopIfTrue="1" operator="lessThan">
      <formula>60</formula>
    </cfRule>
  </conditionalFormatting>
  <conditionalFormatting sqref="Q5:Q9">
    <cfRule type="cellIs" dxfId="99" priority="24" stopIfTrue="1" operator="lessThan">
      <formula>60</formula>
    </cfRule>
  </conditionalFormatting>
  <conditionalFormatting sqref="Q5:Q9">
    <cfRule type="cellIs" dxfId="98" priority="23" stopIfTrue="1" operator="lessThan">
      <formula>60</formula>
    </cfRule>
  </conditionalFormatting>
  <conditionalFormatting sqref="Q5:Q9">
    <cfRule type="cellIs" dxfId="97" priority="22" stopIfTrue="1" operator="lessThan">
      <formula>60</formula>
    </cfRule>
  </conditionalFormatting>
  <conditionalFormatting sqref="Q10:Q14">
    <cfRule type="cellIs" dxfId="96" priority="21" stopIfTrue="1" operator="lessThan">
      <formula>60</formula>
    </cfRule>
  </conditionalFormatting>
  <conditionalFormatting sqref="Q10:Q14">
    <cfRule type="cellIs" dxfId="95" priority="20" stopIfTrue="1" operator="lessThan">
      <formula>60</formula>
    </cfRule>
  </conditionalFormatting>
  <conditionalFormatting sqref="Q10:Q14">
    <cfRule type="cellIs" dxfId="94" priority="19" stopIfTrue="1" operator="lessThan">
      <formula>60</formula>
    </cfRule>
  </conditionalFormatting>
  <conditionalFormatting sqref="Q15:Q19">
    <cfRule type="cellIs" dxfId="93" priority="18" stopIfTrue="1" operator="lessThan">
      <formula>60</formula>
    </cfRule>
  </conditionalFormatting>
  <conditionalFormatting sqref="Q15:Q19">
    <cfRule type="cellIs" dxfId="92" priority="17" stopIfTrue="1" operator="lessThan">
      <formula>60</formula>
    </cfRule>
  </conditionalFormatting>
  <pageMargins left="0.75" right="0.75" top="1" bottom="1" header="0.5" footer="0.5"/>
  <pageSetup paperSize="12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view="pageBreakPreview" workbookViewId="0">
      <selection activeCell="B5" sqref="B5:B37"/>
    </sheetView>
  </sheetViews>
  <sheetFormatPr defaultRowHeight="16.5"/>
  <cols>
    <col min="1" max="1" width="4.125" style="7" customWidth="1"/>
    <col min="2" max="2" width="11.125" style="7" customWidth="1"/>
    <col min="3" max="11" width="10" style="7" customWidth="1"/>
    <col min="12" max="12" width="10" style="11" customWidth="1"/>
    <col min="13" max="17" width="10" style="7" customWidth="1"/>
    <col min="18" max="22" width="6" style="7" customWidth="1"/>
    <col min="23" max="23" width="28.25" style="7" customWidth="1"/>
    <col min="24" max="36" width="6" style="7" customWidth="1"/>
    <col min="37" max="16384" width="9" style="7"/>
  </cols>
  <sheetData>
    <row r="1" spans="1:42" s="6" customFormat="1" ht="17.2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42" s="6" customFormat="1" ht="17.25" customHeight="1" thickBot="1">
      <c r="A2" s="12"/>
      <c r="B2" s="17"/>
      <c r="C2" s="170" t="s">
        <v>91</v>
      </c>
      <c r="D2" s="24"/>
      <c r="E2" s="24"/>
      <c r="F2" s="24"/>
      <c r="G2" s="24"/>
      <c r="H2" s="24"/>
      <c r="I2" s="24"/>
      <c r="J2" s="24"/>
      <c r="K2" s="24"/>
      <c r="L2" s="25"/>
      <c r="M2" s="24"/>
      <c r="N2" s="24"/>
      <c r="O2" s="24"/>
      <c r="P2" s="16"/>
      <c r="Q2" s="18" t="s">
        <v>1</v>
      </c>
    </row>
    <row r="3" spans="1:42" s="6" customFormat="1" ht="43.5" customHeight="1">
      <c r="A3" s="10" t="s">
        <v>10</v>
      </c>
      <c r="B3" s="22">
        <v>210</v>
      </c>
      <c r="C3" s="26" t="s">
        <v>112</v>
      </c>
      <c r="D3" s="27" t="s">
        <v>113</v>
      </c>
      <c r="E3" s="27" t="s">
        <v>115</v>
      </c>
      <c r="F3" s="41" t="s">
        <v>76</v>
      </c>
      <c r="G3" s="27" t="s">
        <v>77</v>
      </c>
      <c r="H3" s="41" t="s">
        <v>78</v>
      </c>
      <c r="I3" s="168" t="s">
        <v>93</v>
      </c>
      <c r="J3" s="169" t="s">
        <v>94</v>
      </c>
      <c r="K3" s="168" t="s">
        <v>92</v>
      </c>
      <c r="L3" s="43" t="s">
        <v>15</v>
      </c>
      <c r="M3" s="33" t="s">
        <v>12</v>
      </c>
      <c r="N3" s="34" t="s">
        <v>13</v>
      </c>
      <c r="O3" s="35" t="s">
        <v>17</v>
      </c>
      <c r="P3" s="31" t="s">
        <v>22</v>
      </c>
      <c r="Q3" s="10"/>
    </row>
    <row r="4" spans="1:42" s="6" customFormat="1" ht="17.25" customHeight="1" thickBot="1">
      <c r="A4" s="86" t="s">
        <v>11</v>
      </c>
      <c r="B4" s="87"/>
      <c r="C4" s="88">
        <v>0.02</v>
      </c>
      <c r="D4" s="89">
        <v>0.02</v>
      </c>
      <c r="E4" s="89">
        <v>0.02</v>
      </c>
      <c r="F4" s="90">
        <v>0.02</v>
      </c>
      <c r="G4" s="89">
        <v>0.02</v>
      </c>
      <c r="H4" s="90">
        <v>0.02</v>
      </c>
      <c r="I4" s="90">
        <v>0.08</v>
      </c>
      <c r="J4" s="89">
        <v>0.05</v>
      </c>
      <c r="K4" s="90">
        <v>0.05</v>
      </c>
      <c r="L4" s="91">
        <f>SUM(C4:K4)</f>
        <v>0.3</v>
      </c>
      <c r="M4" s="88">
        <v>0.2</v>
      </c>
      <c r="N4" s="89">
        <v>0.2</v>
      </c>
      <c r="O4" s="92">
        <v>0.3</v>
      </c>
      <c r="P4" s="93" t="s">
        <v>16</v>
      </c>
      <c r="Q4" s="94">
        <f>O4+N4+M4+L4</f>
        <v>1</v>
      </c>
      <c r="R4" s="63"/>
      <c r="S4" s="63"/>
      <c r="AI4" s="8"/>
      <c r="AJ4" s="8"/>
      <c r="AK4" s="8"/>
      <c r="AL4" s="8"/>
      <c r="AM4" s="8"/>
      <c r="AN4" s="8"/>
      <c r="AO4" s="8"/>
      <c r="AP4" s="8"/>
    </row>
    <row r="5" spans="1:42" ht="24.75" customHeight="1">
      <c r="A5" s="115" t="s">
        <v>39</v>
      </c>
      <c r="B5" s="66"/>
      <c r="C5" s="116">
        <v>80</v>
      </c>
      <c r="D5" s="117">
        <v>40</v>
      </c>
      <c r="E5" s="117">
        <v>36</v>
      </c>
      <c r="F5" s="118"/>
      <c r="G5" s="117"/>
      <c r="H5" s="119"/>
      <c r="I5" s="118"/>
      <c r="J5" s="117"/>
      <c r="K5" s="119"/>
      <c r="L5" s="120">
        <f>(C5*$C$4+D5*$D$4+E5*$E$4+E5*$E$4+F5*$F$4+G5*$G$4+H5*$H$4+J5*$J$4+K5*$K$4)/$L$4</f>
        <v>12.8</v>
      </c>
      <c r="M5" s="121"/>
      <c r="N5" s="122"/>
      <c r="O5" s="123"/>
      <c r="P5" s="124"/>
      <c r="Q5" s="76">
        <f>L5*$L$4+M5*$M$4+N5*$N$4+O5*$O$4+P5</f>
        <v>3.84</v>
      </c>
      <c r="R5" s="63"/>
      <c r="S5" s="63"/>
      <c r="Y5" s="154"/>
    </row>
    <row r="6" spans="1:42" ht="24.75" customHeight="1">
      <c r="A6" s="10" t="s">
        <v>40</v>
      </c>
      <c r="B6" s="64"/>
      <c r="C6" s="125">
        <v>30</v>
      </c>
      <c r="D6" s="12">
        <v>79</v>
      </c>
      <c r="E6" s="12">
        <v>65</v>
      </c>
      <c r="F6" s="126"/>
      <c r="G6" s="12"/>
      <c r="H6" s="17"/>
      <c r="I6" s="126"/>
      <c r="J6" s="12"/>
      <c r="K6" s="17"/>
      <c r="L6" s="127">
        <f t="shared" ref="L6:L37" si="0">(C6*$C$4+D6*$D$4+E6*$E$4+E6*$E$4+F6*$F$4+G6*$G$4+H6*$H$4+J6*$J$4+K6*$K$4)/$L$4</f>
        <v>15.933333333333335</v>
      </c>
      <c r="M6" s="128"/>
      <c r="N6" s="129"/>
      <c r="O6" s="130"/>
      <c r="P6" s="131"/>
      <c r="Q6" s="15">
        <f t="shared" ref="Q6:Q37" si="1">L6*$L$4+M6*$M$4+N6*$N$4+O6*$O$4+P6</f>
        <v>4.78</v>
      </c>
      <c r="R6" s="63"/>
      <c r="Y6" s="154"/>
    </row>
    <row r="7" spans="1:42" ht="24.75" customHeight="1">
      <c r="A7" s="10" t="s">
        <v>41</v>
      </c>
      <c r="B7" s="64"/>
      <c r="C7" s="125">
        <v>80</v>
      </c>
      <c r="D7" s="12">
        <v>84</v>
      </c>
      <c r="E7" s="12">
        <v>75</v>
      </c>
      <c r="F7" s="126"/>
      <c r="G7" s="12"/>
      <c r="H7" s="17"/>
      <c r="I7" s="126"/>
      <c r="J7" s="12"/>
      <c r="K7" s="17"/>
      <c r="L7" s="127">
        <f t="shared" si="0"/>
        <v>20.933333333333334</v>
      </c>
      <c r="M7" s="128"/>
      <c r="N7" s="129"/>
      <c r="O7" s="130"/>
      <c r="P7" s="131"/>
      <c r="Q7" s="15">
        <f t="shared" si="1"/>
        <v>6.28</v>
      </c>
      <c r="S7" s="63"/>
      <c r="Y7" s="154"/>
    </row>
    <row r="8" spans="1:42" ht="24.75" customHeight="1">
      <c r="A8" s="10" t="s">
        <v>42</v>
      </c>
      <c r="B8" s="64"/>
      <c r="C8" s="125">
        <v>95</v>
      </c>
      <c r="D8" s="12">
        <v>50</v>
      </c>
      <c r="E8" s="12">
        <v>52</v>
      </c>
      <c r="F8" s="126"/>
      <c r="G8" s="12"/>
      <c r="H8" s="17"/>
      <c r="I8" s="126"/>
      <c r="J8" s="12"/>
      <c r="K8" s="17"/>
      <c r="L8" s="127">
        <f t="shared" si="0"/>
        <v>16.600000000000001</v>
      </c>
      <c r="M8" s="128"/>
      <c r="N8" s="129"/>
      <c r="O8" s="130"/>
      <c r="P8" s="131"/>
      <c r="Q8" s="15">
        <f t="shared" si="1"/>
        <v>4.9800000000000004</v>
      </c>
      <c r="R8" s="63"/>
      <c r="X8" s="63"/>
      <c r="Y8" s="154"/>
    </row>
    <row r="9" spans="1:42" ht="24.75" customHeight="1" thickBot="1">
      <c r="A9" s="86" t="s">
        <v>43</v>
      </c>
      <c r="B9" s="65"/>
      <c r="C9" s="132">
        <v>50</v>
      </c>
      <c r="D9" s="133">
        <v>79</v>
      </c>
      <c r="E9" s="133">
        <v>52</v>
      </c>
      <c r="F9" s="134"/>
      <c r="G9" s="133"/>
      <c r="H9" s="135"/>
      <c r="I9" s="134"/>
      <c r="J9" s="133"/>
      <c r="K9" s="135"/>
      <c r="L9" s="136">
        <f t="shared" si="0"/>
        <v>15.533333333333335</v>
      </c>
      <c r="M9" s="137"/>
      <c r="N9" s="138"/>
      <c r="O9" s="139"/>
      <c r="P9" s="140"/>
      <c r="Q9" s="84">
        <f t="shared" si="1"/>
        <v>4.66</v>
      </c>
      <c r="R9" s="63"/>
      <c r="S9" s="63"/>
      <c r="Y9" s="154"/>
    </row>
    <row r="10" spans="1:42" ht="24.75" customHeight="1">
      <c r="A10" s="115" t="s">
        <v>44</v>
      </c>
      <c r="B10" s="66"/>
      <c r="C10" s="116">
        <v>25</v>
      </c>
      <c r="D10" s="117">
        <v>61</v>
      </c>
      <c r="E10" s="117">
        <v>62</v>
      </c>
      <c r="F10" s="118"/>
      <c r="G10" s="117"/>
      <c r="H10" s="119"/>
      <c r="I10" s="118"/>
      <c r="J10" s="117"/>
      <c r="K10" s="119"/>
      <c r="L10" s="120">
        <f t="shared" si="0"/>
        <v>14.000000000000002</v>
      </c>
      <c r="M10" s="121"/>
      <c r="N10" s="122"/>
      <c r="O10" s="123"/>
      <c r="P10" s="124"/>
      <c r="Q10" s="76">
        <f t="shared" si="1"/>
        <v>4.2</v>
      </c>
      <c r="R10" s="63"/>
      <c r="S10" s="63"/>
      <c r="Y10" s="154"/>
    </row>
    <row r="11" spans="1:42" ht="24.75" customHeight="1">
      <c r="A11" s="10" t="s">
        <v>45</v>
      </c>
      <c r="B11" s="64"/>
      <c r="C11" s="125">
        <v>65</v>
      </c>
      <c r="D11" s="12">
        <v>77</v>
      </c>
      <c r="E11" s="12">
        <v>67</v>
      </c>
      <c r="F11" s="126"/>
      <c r="G11" s="12"/>
      <c r="H11" s="17"/>
      <c r="I11" s="126"/>
      <c r="J11" s="12"/>
      <c r="K11" s="17"/>
      <c r="L11" s="127">
        <f t="shared" si="0"/>
        <v>18.399999999999999</v>
      </c>
      <c r="M11" s="128"/>
      <c r="N11" s="129"/>
      <c r="O11" s="130"/>
      <c r="P11" s="131"/>
      <c r="Q11" s="15">
        <f t="shared" si="1"/>
        <v>5.52</v>
      </c>
      <c r="R11" s="63"/>
      <c r="X11" s="63"/>
      <c r="Y11" s="154"/>
    </row>
    <row r="12" spans="1:42" ht="24.75" customHeight="1">
      <c r="A12" s="10" t="s">
        <v>46</v>
      </c>
      <c r="B12" s="64"/>
      <c r="C12" s="125">
        <v>90</v>
      </c>
      <c r="D12" s="12">
        <v>59</v>
      </c>
      <c r="E12" s="12">
        <v>64</v>
      </c>
      <c r="F12" s="126"/>
      <c r="G12" s="12"/>
      <c r="H12" s="17"/>
      <c r="I12" s="126"/>
      <c r="J12" s="12"/>
      <c r="K12" s="17"/>
      <c r="L12" s="127">
        <f t="shared" si="0"/>
        <v>18.466666666666669</v>
      </c>
      <c r="M12" s="128"/>
      <c r="N12" s="129"/>
      <c r="O12" s="130"/>
      <c r="P12" s="131"/>
      <c r="Q12" s="15">
        <f t="shared" si="1"/>
        <v>5.54</v>
      </c>
      <c r="R12" s="63"/>
      <c r="S12" s="63"/>
      <c r="Y12" s="154"/>
    </row>
    <row r="13" spans="1:42" ht="24.75" customHeight="1">
      <c r="A13" s="10" t="s">
        <v>47</v>
      </c>
      <c r="B13" s="64"/>
      <c r="C13" s="125">
        <v>40</v>
      </c>
      <c r="D13" s="12">
        <v>47</v>
      </c>
      <c r="E13" s="12">
        <v>51</v>
      </c>
      <c r="F13" s="126"/>
      <c r="G13" s="12"/>
      <c r="H13" s="17"/>
      <c r="I13" s="126"/>
      <c r="J13" s="12"/>
      <c r="K13" s="17"/>
      <c r="L13" s="127">
        <f t="shared" si="0"/>
        <v>12.600000000000001</v>
      </c>
      <c r="M13" s="128"/>
      <c r="N13" s="129"/>
      <c r="O13" s="130"/>
      <c r="P13" s="131"/>
      <c r="Q13" s="15">
        <f t="shared" si="1"/>
        <v>3.7800000000000002</v>
      </c>
      <c r="R13" s="63"/>
      <c r="Y13" s="154"/>
    </row>
    <row r="14" spans="1:42" ht="24.75" customHeight="1" thickBot="1">
      <c r="A14" s="86" t="s">
        <v>48</v>
      </c>
      <c r="B14" s="65"/>
      <c r="C14" s="132">
        <v>30</v>
      </c>
      <c r="D14" s="133">
        <v>91</v>
      </c>
      <c r="E14" s="133">
        <v>83</v>
      </c>
      <c r="F14" s="134"/>
      <c r="G14" s="133"/>
      <c r="H14" s="135"/>
      <c r="I14" s="134"/>
      <c r="J14" s="133"/>
      <c r="K14" s="135"/>
      <c r="L14" s="136">
        <f t="shared" si="0"/>
        <v>19.133333333333336</v>
      </c>
      <c r="M14" s="137"/>
      <c r="N14" s="138"/>
      <c r="O14" s="139"/>
      <c r="P14" s="140"/>
      <c r="Q14" s="84">
        <f t="shared" si="1"/>
        <v>5.7400000000000011</v>
      </c>
      <c r="S14" s="63"/>
      <c r="Y14" s="154"/>
    </row>
    <row r="15" spans="1:42" ht="24.75" customHeight="1">
      <c r="A15" s="115" t="s">
        <v>49</v>
      </c>
      <c r="B15" s="66"/>
      <c r="C15" s="116">
        <v>90</v>
      </c>
      <c r="D15" s="117">
        <v>70</v>
      </c>
      <c r="E15" s="117">
        <v>42</v>
      </c>
      <c r="F15" s="118"/>
      <c r="G15" s="117"/>
      <c r="H15" s="119"/>
      <c r="I15" s="118"/>
      <c r="J15" s="117"/>
      <c r="K15" s="119"/>
      <c r="L15" s="120">
        <f t="shared" si="0"/>
        <v>16.266666666666666</v>
      </c>
      <c r="M15" s="121"/>
      <c r="N15" s="122"/>
      <c r="O15" s="123"/>
      <c r="P15" s="124"/>
      <c r="Q15" s="76">
        <f t="shared" si="1"/>
        <v>4.88</v>
      </c>
      <c r="R15" s="63"/>
      <c r="S15" s="63"/>
      <c r="X15" s="63"/>
      <c r="Y15" s="154"/>
    </row>
    <row r="16" spans="1:42" ht="24.75" customHeight="1">
      <c r="A16" s="10" t="s">
        <v>50</v>
      </c>
      <c r="B16" s="64"/>
      <c r="C16" s="125">
        <v>70</v>
      </c>
      <c r="D16" s="12">
        <v>64</v>
      </c>
      <c r="E16" s="12">
        <v>48</v>
      </c>
      <c r="F16" s="126"/>
      <c r="G16" s="12"/>
      <c r="H16" s="17"/>
      <c r="I16" s="126"/>
      <c r="J16" s="12"/>
      <c r="K16" s="17"/>
      <c r="L16" s="127">
        <f t="shared" si="0"/>
        <v>15.333333333333332</v>
      </c>
      <c r="M16" s="128"/>
      <c r="N16" s="129"/>
      <c r="O16" s="130"/>
      <c r="P16" s="131"/>
      <c r="Q16" s="15">
        <f t="shared" si="1"/>
        <v>4.5999999999999996</v>
      </c>
      <c r="S16" s="63"/>
      <c r="X16" s="63"/>
      <c r="Y16" s="154"/>
    </row>
    <row r="17" spans="1:25" ht="24.75" customHeight="1">
      <c r="A17" s="10" t="s">
        <v>51</v>
      </c>
      <c r="B17" s="64"/>
      <c r="C17" s="125">
        <v>100</v>
      </c>
      <c r="D17" s="12">
        <v>92</v>
      </c>
      <c r="E17" s="12">
        <v>79</v>
      </c>
      <c r="F17" s="126"/>
      <c r="G17" s="12"/>
      <c r="H17" s="17"/>
      <c r="I17" s="126"/>
      <c r="J17" s="12"/>
      <c r="K17" s="17"/>
      <c r="L17" s="127">
        <f t="shared" si="0"/>
        <v>23.333333333333336</v>
      </c>
      <c r="M17" s="128"/>
      <c r="N17" s="129"/>
      <c r="O17" s="130"/>
      <c r="P17" s="131"/>
      <c r="Q17" s="15">
        <f t="shared" si="1"/>
        <v>7.0000000000000009</v>
      </c>
      <c r="R17" s="63"/>
      <c r="X17" s="63"/>
      <c r="Y17" s="154"/>
    </row>
    <row r="18" spans="1:25" ht="24.75" customHeight="1">
      <c r="A18" s="10" t="s">
        <v>52</v>
      </c>
      <c r="B18" s="64"/>
      <c r="C18" s="125">
        <v>90</v>
      </c>
      <c r="D18" s="12">
        <v>77</v>
      </c>
      <c r="E18" s="12">
        <v>85</v>
      </c>
      <c r="F18" s="126"/>
      <c r="G18" s="12"/>
      <c r="H18" s="17"/>
      <c r="I18" s="126"/>
      <c r="J18" s="12"/>
      <c r="K18" s="17"/>
      <c r="L18" s="127">
        <f t="shared" si="0"/>
        <v>22.466666666666669</v>
      </c>
      <c r="M18" s="128"/>
      <c r="N18" s="129"/>
      <c r="O18" s="130"/>
      <c r="P18" s="131"/>
      <c r="Q18" s="15">
        <f t="shared" si="1"/>
        <v>6.74</v>
      </c>
      <c r="S18" s="63"/>
      <c r="Y18" s="154"/>
    </row>
    <row r="19" spans="1:25" ht="24.75" customHeight="1" thickBot="1">
      <c r="A19" s="86" t="s">
        <v>53</v>
      </c>
      <c r="B19" s="65"/>
      <c r="C19" s="132">
        <v>80</v>
      </c>
      <c r="D19" s="133">
        <v>51</v>
      </c>
      <c r="E19" s="133">
        <v>73</v>
      </c>
      <c r="F19" s="134"/>
      <c r="G19" s="133"/>
      <c r="H19" s="135"/>
      <c r="I19" s="134"/>
      <c r="J19" s="133"/>
      <c r="K19" s="135"/>
      <c r="L19" s="136">
        <f t="shared" si="0"/>
        <v>18.466666666666669</v>
      </c>
      <c r="M19" s="137"/>
      <c r="N19" s="138"/>
      <c r="O19" s="139"/>
      <c r="P19" s="140"/>
      <c r="Q19" s="84">
        <f t="shared" si="1"/>
        <v>5.54</v>
      </c>
      <c r="R19" s="63"/>
      <c r="S19" s="63"/>
      <c r="Y19" s="154"/>
    </row>
    <row r="20" spans="1:25" ht="24.75" customHeight="1">
      <c r="A20" s="115" t="s">
        <v>54</v>
      </c>
      <c r="B20" s="66"/>
      <c r="C20" s="116">
        <v>10</v>
      </c>
      <c r="D20" s="117">
        <v>63</v>
      </c>
      <c r="E20" s="117">
        <v>84</v>
      </c>
      <c r="F20" s="118"/>
      <c r="G20" s="117"/>
      <c r="H20" s="119"/>
      <c r="I20" s="118"/>
      <c r="J20" s="117"/>
      <c r="K20" s="119"/>
      <c r="L20" s="120">
        <f t="shared" si="0"/>
        <v>16.066666666666666</v>
      </c>
      <c r="M20" s="121"/>
      <c r="N20" s="122"/>
      <c r="O20" s="123"/>
      <c r="P20" s="124"/>
      <c r="Q20" s="76">
        <f t="shared" si="1"/>
        <v>4.8199999999999994</v>
      </c>
      <c r="R20" s="63"/>
      <c r="S20" s="63"/>
      <c r="X20" s="63"/>
      <c r="Y20" s="154"/>
    </row>
    <row r="21" spans="1:25" ht="24.75" customHeight="1">
      <c r="A21" s="10" t="s">
        <v>71</v>
      </c>
      <c r="B21" s="64"/>
      <c r="C21" s="125">
        <v>90</v>
      </c>
      <c r="D21" s="12">
        <v>61</v>
      </c>
      <c r="E21" s="12">
        <v>86</v>
      </c>
      <c r="F21" s="126"/>
      <c r="G21" s="12"/>
      <c r="H21" s="17"/>
      <c r="I21" s="126"/>
      <c r="J21" s="12"/>
      <c r="K21" s="17"/>
      <c r="L21" s="127">
        <f t="shared" si="0"/>
        <v>21.533333333333335</v>
      </c>
      <c r="M21" s="128"/>
      <c r="N21" s="129"/>
      <c r="O21" s="130"/>
      <c r="P21" s="131"/>
      <c r="Q21" s="15">
        <f t="shared" si="1"/>
        <v>6.46</v>
      </c>
      <c r="R21" s="63"/>
      <c r="S21" s="63"/>
      <c r="Y21" s="154"/>
    </row>
    <row r="22" spans="1:25" ht="24.75" customHeight="1">
      <c r="A22" s="10" t="s">
        <v>55</v>
      </c>
      <c r="B22" s="64"/>
      <c r="C22" s="125">
        <v>75</v>
      </c>
      <c r="D22" s="12">
        <v>41</v>
      </c>
      <c r="E22" s="146">
        <v>69</v>
      </c>
      <c r="F22" s="126"/>
      <c r="G22" s="12"/>
      <c r="H22" s="17"/>
      <c r="I22" s="126"/>
      <c r="J22" s="12"/>
      <c r="K22" s="17"/>
      <c r="L22" s="127">
        <f t="shared" si="0"/>
        <v>16.933333333333334</v>
      </c>
      <c r="M22" s="128"/>
      <c r="N22" s="129"/>
      <c r="O22" s="130"/>
      <c r="P22" s="131"/>
      <c r="Q22" s="15">
        <f t="shared" si="1"/>
        <v>5.08</v>
      </c>
      <c r="R22" s="63"/>
      <c r="X22" s="63"/>
      <c r="Y22" s="154"/>
    </row>
    <row r="23" spans="1:25" ht="24.75" customHeight="1">
      <c r="A23" s="10" t="s">
        <v>56</v>
      </c>
      <c r="B23" s="64"/>
      <c r="C23" s="125">
        <v>80</v>
      </c>
      <c r="D23" s="12">
        <v>68</v>
      </c>
      <c r="E23" s="12">
        <v>70</v>
      </c>
      <c r="F23" s="126"/>
      <c r="G23" s="12"/>
      <c r="H23" s="17"/>
      <c r="I23" s="126"/>
      <c r="J23" s="12"/>
      <c r="K23" s="17"/>
      <c r="L23" s="127">
        <f t="shared" si="0"/>
        <v>19.200000000000003</v>
      </c>
      <c r="M23" s="128"/>
      <c r="N23" s="129"/>
      <c r="O23" s="130"/>
      <c r="P23" s="131"/>
      <c r="Q23" s="15">
        <f t="shared" si="1"/>
        <v>5.7600000000000007</v>
      </c>
      <c r="Y23" s="154"/>
    </row>
    <row r="24" spans="1:25" ht="24.75" customHeight="1" thickBot="1">
      <c r="A24" s="86" t="s">
        <v>70</v>
      </c>
      <c r="B24" s="65"/>
      <c r="C24" s="132">
        <v>90</v>
      </c>
      <c r="D24" s="133">
        <v>97</v>
      </c>
      <c r="E24" s="133">
        <v>85</v>
      </c>
      <c r="F24" s="134"/>
      <c r="G24" s="133"/>
      <c r="H24" s="135"/>
      <c r="I24" s="134"/>
      <c r="J24" s="133"/>
      <c r="K24" s="135"/>
      <c r="L24" s="136">
        <f t="shared" si="0"/>
        <v>23.800000000000004</v>
      </c>
      <c r="M24" s="137"/>
      <c r="N24" s="138"/>
      <c r="O24" s="139"/>
      <c r="P24" s="140"/>
      <c r="Q24" s="84">
        <f t="shared" si="1"/>
        <v>7.1400000000000015</v>
      </c>
      <c r="R24" s="63"/>
      <c r="X24" s="63"/>
      <c r="Y24" s="154"/>
    </row>
    <row r="25" spans="1:25" ht="24.75" customHeight="1">
      <c r="A25" s="115" t="s">
        <v>57</v>
      </c>
      <c r="B25" s="66"/>
      <c r="C25" s="116">
        <v>80</v>
      </c>
      <c r="D25" s="117">
        <v>59</v>
      </c>
      <c r="E25" s="117">
        <v>66</v>
      </c>
      <c r="F25" s="118"/>
      <c r="G25" s="117"/>
      <c r="H25" s="119"/>
      <c r="I25" s="118"/>
      <c r="J25" s="117"/>
      <c r="K25" s="119"/>
      <c r="L25" s="120">
        <f t="shared" si="0"/>
        <v>18.06666666666667</v>
      </c>
      <c r="M25" s="121"/>
      <c r="N25" s="122"/>
      <c r="O25" s="123"/>
      <c r="P25" s="124"/>
      <c r="Q25" s="76">
        <f t="shared" si="1"/>
        <v>5.4200000000000008</v>
      </c>
      <c r="Y25" s="154"/>
    </row>
    <row r="26" spans="1:25" ht="24.75" customHeight="1">
      <c r="A26" s="10" t="s">
        <v>58</v>
      </c>
      <c r="B26" s="64"/>
      <c r="C26" s="125">
        <v>80</v>
      </c>
      <c r="D26" s="12">
        <v>60</v>
      </c>
      <c r="E26" s="12">
        <v>48</v>
      </c>
      <c r="F26" s="126"/>
      <c r="G26" s="12"/>
      <c r="H26" s="17"/>
      <c r="I26" s="126"/>
      <c r="J26" s="12"/>
      <c r="K26" s="17"/>
      <c r="L26" s="127">
        <f t="shared" si="0"/>
        <v>15.733333333333333</v>
      </c>
      <c r="M26" s="128"/>
      <c r="N26" s="129"/>
      <c r="O26" s="130"/>
      <c r="P26" s="131"/>
      <c r="Q26" s="15">
        <f t="shared" si="1"/>
        <v>4.72</v>
      </c>
      <c r="Y26" s="154"/>
    </row>
    <row r="27" spans="1:25" ht="24.75" customHeight="1">
      <c r="A27" s="10" t="s">
        <v>59</v>
      </c>
      <c r="B27" s="64"/>
      <c r="C27" s="125">
        <v>85</v>
      </c>
      <c r="D27" s="12">
        <v>89</v>
      </c>
      <c r="E27" s="12">
        <v>77</v>
      </c>
      <c r="F27" s="126"/>
      <c r="G27" s="12"/>
      <c r="H27" s="17"/>
      <c r="I27" s="126"/>
      <c r="J27" s="12"/>
      <c r="K27" s="17"/>
      <c r="L27" s="127">
        <f t="shared" si="0"/>
        <v>21.866666666666667</v>
      </c>
      <c r="M27" s="128"/>
      <c r="N27" s="129"/>
      <c r="O27" s="130"/>
      <c r="P27" s="131"/>
      <c r="Q27" s="15">
        <f t="shared" si="1"/>
        <v>6.56</v>
      </c>
      <c r="R27" s="63"/>
      <c r="Y27" s="154"/>
    </row>
    <row r="28" spans="1:25" ht="24.75" customHeight="1">
      <c r="A28" s="10" t="s">
        <v>60</v>
      </c>
      <c r="B28" s="64"/>
      <c r="C28" s="125">
        <v>100</v>
      </c>
      <c r="D28" s="12">
        <v>85</v>
      </c>
      <c r="E28" s="12">
        <v>79</v>
      </c>
      <c r="F28" s="126"/>
      <c r="G28" s="12"/>
      <c r="H28" s="17"/>
      <c r="I28" s="126"/>
      <c r="J28" s="12"/>
      <c r="K28" s="17"/>
      <c r="L28" s="127">
        <f t="shared" si="0"/>
        <v>22.866666666666667</v>
      </c>
      <c r="M28" s="128"/>
      <c r="N28" s="129"/>
      <c r="O28" s="130"/>
      <c r="P28" s="131"/>
      <c r="Q28" s="15">
        <f t="shared" si="1"/>
        <v>6.86</v>
      </c>
      <c r="R28" s="63"/>
      <c r="X28" s="63"/>
      <c r="Y28" s="154"/>
    </row>
    <row r="29" spans="1:25" ht="24.75" customHeight="1" thickBot="1">
      <c r="A29" s="86" t="s">
        <v>61</v>
      </c>
      <c r="B29" s="65"/>
      <c r="C29" s="132">
        <v>50</v>
      </c>
      <c r="D29" s="133">
        <v>74</v>
      </c>
      <c r="E29" s="133">
        <v>73</v>
      </c>
      <c r="F29" s="134"/>
      <c r="G29" s="133"/>
      <c r="H29" s="135"/>
      <c r="I29" s="134"/>
      <c r="J29" s="133"/>
      <c r="K29" s="135"/>
      <c r="L29" s="136">
        <f t="shared" si="0"/>
        <v>18.000000000000004</v>
      </c>
      <c r="M29" s="137"/>
      <c r="N29" s="138"/>
      <c r="O29" s="139"/>
      <c r="P29" s="140"/>
      <c r="Q29" s="84">
        <f t="shared" si="1"/>
        <v>5.4000000000000012</v>
      </c>
      <c r="X29" s="63"/>
      <c r="Y29" s="154"/>
    </row>
    <row r="30" spans="1:25" ht="24.75" customHeight="1">
      <c r="A30" s="115" t="s">
        <v>62</v>
      </c>
      <c r="B30" s="66"/>
      <c r="C30" s="116">
        <v>10</v>
      </c>
      <c r="D30" s="117">
        <v>34</v>
      </c>
      <c r="E30" s="117">
        <v>38</v>
      </c>
      <c r="F30" s="118"/>
      <c r="G30" s="117"/>
      <c r="H30" s="119"/>
      <c r="I30" s="118"/>
      <c r="J30" s="117"/>
      <c r="K30" s="119"/>
      <c r="L30" s="120">
        <f t="shared" si="0"/>
        <v>8.0000000000000018</v>
      </c>
      <c r="M30" s="121"/>
      <c r="N30" s="122"/>
      <c r="O30" s="123"/>
      <c r="P30" s="124"/>
      <c r="Q30" s="76">
        <f t="shared" si="1"/>
        <v>2.4000000000000004</v>
      </c>
      <c r="R30" s="63"/>
      <c r="S30" s="63"/>
      <c r="Y30" s="154"/>
    </row>
    <row r="31" spans="1:25" ht="24.75" customHeight="1">
      <c r="A31" s="10" t="s">
        <v>63</v>
      </c>
      <c r="B31" s="64"/>
      <c r="C31" s="125">
        <v>20</v>
      </c>
      <c r="D31" s="12">
        <v>53</v>
      </c>
      <c r="E31" s="12">
        <v>37</v>
      </c>
      <c r="F31" s="126"/>
      <c r="G31" s="12"/>
      <c r="H31" s="17"/>
      <c r="I31" s="126"/>
      <c r="J31" s="12"/>
      <c r="K31" s="17"/>
      <c r="L31" s="127">
        <f t="shared" si="0"/>
        <v>9.8000000000000025</v>
      </c>
      <c r="M31" s="128"/>
      <c r="N31" s="129"/>
      <c r="O31" s="130"/>
      <c r="P31" s="131"/>
      <c r="Q31" s="15">
        <f t="shared" si="1"/>
        <v>2.9400000000000008</v>
      </c>
      <c r="X31" s="63"/>
      <c r="Y31" s="154"/>
    </row>
    <row r="32" spans="1:25" ht="24.75" customHeight="1">
      <c r="A32" s="10" t="s">
        <v>64</v>
      </c>
      <c r="B32" s="64"/>
      <c r="C32" s="125">
        <v>100</v>
      </c>
      <c r="D32" s="12">
        <v>77</v>
      </c>
      <c r="E32" s="12">
        <v>78</v>
      </c>
      <c r="F32" s="126"/>
      <c r="G32" s="12"/>
      <c r="H32" s="17"/>
      <c r="I32" s="126"/>
      <c r="J32" s="12"/>
      <c r="K32" s="17"/>
      <c r="L32" s="127">
        <f t="shared" si="0"/>
        <v>22.200000000000003</v>
      </c>
      <c r="M32" s="128"/>
      <c r="N32" s="129"/>
      <c r="O32" s="130"/>
      <c r="P32" s="131"/>
      <c r="Q32" s="15">
        <f t="shared" si="1"/>
        <v>6.660000000000001</v>
      </c>
      <c r="X32" s="63"/>
      <c r="Y32" s="154"/>
    </row>
    <row r="33" spans="1:25" ht="24.75" customHeight="1">
      <c r="A33" s="10" t="s">
        <v>65</v>
      </c>
      <c r="B33" s="64"/>
      <c r="C33" s="125">
        <v>90</v>
      </c>
      <c r="D33" s="12">
        <v>77</v>
      </c>
      <c r="E33" s="12">
        <v>60</v>
      </c>
      <c r="F33" s="126"/>
      <c r="G33" s="12"/>
      <c r="H33" s="17"/>
      <c r="I33" s="126"/>
      <c r="J33" s="12"/>
      <c r="K33" s="17"/>
      <c r="L33" s="127">
        <f t="shared" si="0"/>
        <v>19.133333333333336</v>
      </c>
      <c r="M33" s="128"/>
      <c r="N33" s="129"/>
      <c r="O33" s="130"/>
      <c r="P33" s="131"/>
      <c r="Q33" s="15">
        <f t="shared" si="1"/>
        <v>5.7400000000000011</v>
      </c>
      <c r="Y33" s="154"/>
    </row>
    <row r="34" spans="1:25" ht="24.75" customHeight="1" thickBot="1">
      <c r="A34" s="86" t="s">
        <v>72</v>
      </c>
      <c r="B34" s="65"/>
      <c r="C34" s="132">
        <v>70</v>
      </c>
      <c r="D34" s="133">
        <v>51</v>
      </c>
      <c r="E34" s="133">
        <v>48</v>
      </c>
      <c r="F34" s="134"/>
      <c r="G34" s="133"/>
      <c r="H34" s="135"/>
      <c r="I34" s="134"/>
      <c r="J34" s="133"/>
      <c r="K34" s="135"/>
      <c r="L34" s="136">
        <f t="shared" si="0"/>
        <v>14.466666666666667</v>
      </c>
      <c r="M34" s="137"/>
      <c r="N34" s="138"/>
      <c r="O34" s="139"/>
      <c r="P34" s="140"/>
      <c r="Q34" s="84">
        <f t="shared" si="1"/>
        <v>4.34</v>
      </c>
      <c r="X34" s="63"/>
      <c r="Y34" s="154"/>
    </row>
    <row r="35" spans="1:25" ht="24.75" customHeight="1">
      <c r="A35" s="115" t="s">
        <v>66</v>
      </c>
      <c r="B35" s="66"/>
      <c r="C35" s="116">
        <v>65</v>
      </c>
      <c r="D35" s="117">
        <v>38</v>
      </c>
      <c r="E35" s="117">
        <v>53</v>
      </c>
      <c r="F35" s="118"/>
      <c r="G35" s="117"/>
      <c r="H35" s="119"/>
      <c r="I35" s="118"/>
      <c r="J35" s="117"/>
      <c r="K35" s="119"/>
      <c r="L35" s="120">
        <f t="shared" si="0"/>
        <v>13.933333333333334</v>
      </c>
      <c r="M35" s="121"/>
      <c r="N35" s="122"/>
      <c r="O35" s="123"/>
      <c r="P35" s="124"/>
      <c r="Q35" s="76">
        <f t="shared" si="1"/>
        <v>4.18</v>
      </c>
      <c r="R35" s="63"/>
      <c r="S35" s="63"/>
      <c r="Y35" s="154"/>
    </row>
    <row r="36" spans="1:25" ht="24.75" customHeight="1">
      <c r="A36" s="10" t="s">
        <v>67</v>
      </c>
      <c r="B36" s="64"/>
      <c r="C36" s="125">
        <v>55</v>
      </c>
      <c r="D36" s="12">
        <v>34</v>
      </c>
      <c r="E36" s="12">
        <v>48</v>
      </c>
      <c r="F36" s="126"/>
      <c r="G36" s="12"/>
      <c r="H36" s="17"/>
      <c r="I36" s="126"/>
      <c r="J36" s="12"/>
      <c r="K36" s="17"/>
      <c r="L36" s="127">
        <f t="shared" si="0"/>
        <v>12.333333333333334</v>
      </c>
      <c r="M36" s="128"/>
      <c r="N36" s="129"/>
      <c r="O36" s="130"/>
      <c r="P36" s="131"/>
      <c r="Q36" s="15">
        <f t="shared" si="1"/>
        <v>3.7</v>
      </c>
      <c r="Y36" s="154"/>
    </row>
    <row r="37" spans="1:25" ht="24.75" customHeight="1" thickBot="1">
      <c r="A37" s="10" t="s">
        <v>68</v>
      </c>
      <c r="B37" s="64"/>
      <c r="C37" s="125">
        <v>90</v>
      </c>
      <c r="D37" s="12">
        <v>18</v>
      </c>
      <c r="E37" s="12">
        <v>24</v>
      </c>
      <c r="F37" s="126"/>
      <c r="G37" s="12"/>
      <c r="H37" s="17"/>
      <c r="I37" s="126"/>
      <c r="J37" s="12"/>
      <c r="K37" s="17"/>
      <c r="L37" s="127">
        <f t="shared" si="0"/>
        <v>10.4</v>
      </c>
      <c r="M37" s="128"/>
      <c r="N37" s="129"/>
      <c r="O37" s="130"/>
      <c r="P37" s="131"/>
      <c r="Q37" s="15">
        <f t="shared" si="1"/>
        <v>3.12</v>
      </c>
      <c r="X37" s="63"/>
      <c r="Y37" s="154"/>
    </row>
    <row r="38" spans="1:25" ht="24.75" hidden="1" customHeight="1">
      <c r="A38" s="10">
        <v>34</v>
      </c>
      <c r="B38" s="64"/>
      <c r="C38" s="125"/>
      <c r="D38" s="12"/>
      <c r="E38" s="12"/>
      <c r="F38" s="126"/>
      <c r="G38" s="12"/>
      <c r="H38" s="17"/>
      <c r="I38" s="126"/>
      <c r="J38" s="12"/>
      <c r="K38" s="17"/>
      <c r="L38" s="127"/>
      <c r="M38" s="128"/>
      <c r="N38" s="129"/>
      <c r="O38" s="130"/>
      <c r="P38" s="131"/>
      <c r="Q38" s="15"/>
      <c r="R38" s="63"/>
      <c r="X38" s="63"/>
      <c r="Y38" s="154"/>
    </row>
    <row r="39" spans="1:25" ht="24.75" hidden="1" customHeight="1" thickBot="1">
      <c r="A39" s="86">
        <v>35</v>
      </c>
      <c r="B39" s="65"/>
      <c r="C39" s="132"/>
      <c r="D39" s="133"/>
      <c r="E39" s="133"/>
      <c r="F39" s="134"/>
      <c r="G39" s="133"/>
      <c r="H39" s="135"/>
      <c r="I39" s="134"/>
      <c r="J39" s="133"/>
      <c r="K39" s="135"/>
      <c r="L39" s="136"/>
      <c r="M39" s="137"/>
      <c r="N39" s="138"/>
      <c r="O39" s="139"/>
      <c r="P39" s="140"/>
      <c r="Q39" s="84"/>
      <c r="Y39" s="154"/>
    </row>
    <row r="40" spans="1:25" ht="24.75" hidden="1" customHeight="1">
      <c r="A40" s="115">
        <v>36</v>
      </c>
      <c r="B40" s="66"/>
      <c r="C40" s="116"/>
      <c r="D40" s="117"/>
      <c r="E40" s="117"/>
      <c r="F40" s="118"/>
      <c r="G40" s="117"/>
      <c r="H40" s="119"/>
      <c r="I40" s="118"/>
      <c r="J40" s="117"/>
      <c r="K40" s="119"/>
      <c r="L40" s="120"/>
      <c r="M40" s="121"/>
      <c r="N40" s="122"/>
      <c r="O40" s="123"/>
      <c r="P40" s="124"/>
      <c r="Q40" s="76"/>
      <c r="X40" s="63"/>
      <c r="Y40" s="154"/>
    </row>
    <row r="41" spans="1:25" ht="24.75" hidden="1" customHeight="1">
      <c r="A41" s="10">
        <v>37</v>
      </c>
      <c r="B41" s="64"/>
      <c r="C41" s="125"/>
      <c r="D41" s="12"/>
      <c r="E41" s="12"/>
      <c r="F41" s="126"/>
      <c r="G41" s="12"/>
      <c r="H41" s="17"/>
      <c r="I41" s="126"/>
      <c r="J41" s="12"/>
      <c r="K41" s="17"/>
      <c r="L41" s="127"/>
      <c r="M41" s="128"/>
      <c r="N41" s="129"/>
      <c r="O41" s="130"/>
      <c r="P41" s="131"/>
      <c r="Q41" s="15"/>
      <c r="R41" s="63"/>
      <c r="Y41" s="154"/>
    </row>
    <row r="42" spans="1:25" ht="19.5" hidden="1">
      <c r="A42" s="9">
        <v>38</v>
      </c>
      <c r="B42" s="64"/>
      <c r="C42" s="28"/>
      <c r="D42" s="13"/>
      <c r="E42" s="13"/>
      <c r="F42" s="49"/>
      <c r="G42" s="13"/>
      <c r="H42" s="21"/>
      <c r="I42" s="49"/>
      <c r="J42" s="13"/>
      <c r="K42" s="21"/>
      <c r="L42" s="62"/>
      <c r="M42" s="55"/>
      <c r="N42" s="56"/>
      <c r="O42" s="57"/>
      <c r="P42" s="32"/>
      <c r="Q42" s="15"/>
    </row>
    <row r="43" spans="1:25" ht="19.5" hidden="1">
      <c r="A43" s="9">
        <v>39</v>
      </c>
      <c r="B43" s="64"/>
      <c r="C43" s="28"/>
      <c r="D43" s="13"/>
      <c r="E43" s="13"/>
      <c r="F43" s="49"/>
      <c r="G43" s="13"/>
      <c r="H43" s="21"/>
      <c r="I43" s="49"/>
      <c r="J43" s="13"/>
      <c r="K43" s="21"/>
      <c r="L43" s="62"/>
      <c r="M43" s="55"/>
      <c r="N43" s="56"/>
      <c r="O43" s="57"/>
      <c r="P43" s="32"/>
      <c r="Q43" s="15"/>
    </row>
    <row r="44" spans="1:25" ht="20.25" hidden="1" thickBot="1">
      <c r="A44" s="77">
        <v>40</v>
      </c>
      <c r="B44" s="65"/>
      <c r="C44" s="29"/>
      <c r="D44" s="30"/>
      <c r="E44" s="30"/>
      <c r="F44" s="78"/>
      <c r="G44" s="30"/>
      <c r="H44" s="42"/>
      <c r="I44" s="78"/>
      <c r="J44" s="30"/>
      <c r="K44" s="42"/>
      <c r="L44" s="79"/>
      <c r="M44" s="80"/>
      <c r="N44" s="81"/>
      <c r="O44" s="82"/>
      <c r="P44" s="83"/>
      <c r="Q44" s="84"/>
    </row>
    <row r="45" spans="1:25">
      <c r="B45" s="50" t="s">
        <v>2</v>
      </c>
      <c r="C45" s="51">
        <f t="shared" ref="C45:Q45" si="2">COUNTIF(C$5:C$44,"=100")</f>
        <v>3</v>
      </c>
      <c r="D45" s="51">
        <f t="shared" si="2"/>
        <v>0</v>
      </c>
      <c r="E45" s="51">
        <f t="shared" si="2"/>
        <v>0</v>
      </c>
      <c r="F45" s="51">
        <f t="shared" si="2"/>
        <v>0</v>
      </c>
      <c r="G45" s="51">
        <f t="shared" si="2"/>
        <v>0</v>
      </c>
      <c r="H45" s="51">
        <f t="shared" si="2"/>
        <v>0</v>
      </c>
      <c r="I45" s="51">
        <f t="shared" si="2"/>
        <v>0</v>
      </c>
      <c r="J45" s="51">
        <f t="shared" si="2"/>
        <v>0</v>
      </c>
      <c r="K45" s="51">
        <f t="shared" si="2"/>
        <v>0</v>
      </c>
      <c r="L45" s="51">
        <f t="shared" si="2"/>
        <v>0</v>
      </c>
      <c r="M45" s="51">
        <f t="shared" si="2"/>
        <v>0</v>
      </c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</row>
    <row r="46" spans="1:25">
      <c r="B46" s="52" t="s">
        <v>4</v>
      </c>
      <c r="C46" s="20">
        <f t="shared" ref="C46:Q46" si="3">COUNTIF(C$5:C$44,"&gt;=90")-C45</f>
        <v>8</v>
      </c>
      <c r="D46" s="20">
        <f t="shared" si="3"/>
        <v>3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>
        <f t="shared" si="3"/>
        <v>0</v>
      </c>
      <c r="Q46" s="20">
        <f t="shared" si="3"/>
        <v>0</v>
      </c>
    </row>
    <row r="47" spans="1:25" ht="17.25" thickBot="1">
      <c r="B47" s="53" t="s">
        <v>5</v>
      </c>
      <c r="C47" s="48">
        <f t="shared" ref="C47:Q47" si="4">COUNTIF(C$5:C$44,"&gt;=80")-C46-C45</f>
        <v>7</v>
      </c>
      <c r="D47" s="48">
        <f t="shared" si="4"/>
        <v>3</v>
      </c>
      <c r="E47" s="48">
        <f t="shared" si="4"/>
        <v>5</v>
      </c>
      <c r="F47" s="48">
        <f t="shared" si="4"/>
        <v>0</v>
      </c>
      <c r="G47" s="48">
        <f t="shared" si="4"/>
        <v>0</v>
      </c>
      <c r="H47" s="48">
        <f t="shared" si="4"/>
        <v>0</v>
      </c>
      <c r="I47" s="48">
        <f t="shared" si="4"/>
        <v>0</v>
      </c>
      <c r="J47" s="48">
        <f t="shared" si="4"/>
        <v>0</v>
      </c>
      <c r="K47" s="48">
        <f t="shared" si="4"/>
        <v>0</v>
      </c>
      <c r="L47" s="48">
        <f t="shared" si="4"/>
        <v>0</v>
      </c>
      <c r="M47" s="48">
        <f t="shared" si="4"/>
        <v>0</v>
      </c>
      <c r="N47" s="48">
        <f t="shared" si="4"/>
        <v>0</v>
      </c>
      <c r="O47" s="48">
        <f t="shared" si="4"/>
        <v>0</v>
      </c>
      <c r="P47" s="48">
        <f t="shared" si="4"/>
        <v>0</v>
      </c>
      <c r="Q47" s="48">
        <f t="shared" si="4"/>
        <v>0</v>
      </c>
    </row>
    <row r="48" spans="1:25">
      <c r="B48" s="46" t="s">
        <v>6</v>
      </c>
      <c r="C48" s="47">
        <f t="shared" ref="C48:Q48" si="5">COUNTIF(C$5:C$44,"&gt;=70")-C47-C46-C45</f>
        <v>3</v>
      </c>
      <c r="D48" s="47">
        <f t="shared" si="5"/>
        <v>8</v>
      </c>
      <c r="E48" s="47">
        <f t="shared" si="5"/>
        <v>8</v>
      </c>
      <c r="F48" s="47">
        <f t="shared" si="5"/>
        <v>0</v>
      </c>
      <c r="G48" s="47">
        <f t="shared" si="5"/>
        <v>0</v>
      </c>
      <c r="H48" s="47">
        <f t="shared" si="5"/>
        <v>0</v>
      </c>
      <c r="I48" s="47">
        <f t="shared" si="5"/>
        <v>0</v>
      </c>
      <c r="J48" s="47">
        <f t="shared" si="5"/>
        <v>0</v>
      </c>
      <c r="K48" s="47">
        <f t="shared" si="5"/>
        <v>0</v>
      </c>
      <c r="L48" s="47">
        <f t="shared" si="5"/>
        <v>0</v>
      </c>
      <c r="M48" s="47">
        <f t="shared" si="5"/>
        <v>0</v>
      </c>
      <c r="N48" s="47">
        <f t="shared" si="5"/>
        <v>0</v>
      </c>
      <c r="O48" s="47">
        <f t="shared" si="5"/>
        <v>0</v>
      </c>
      <c r="P48" s="47">
        <f t="shared" si="5"/>
        <v>0</v>
      </c>
      <c r="Q48" s="47">
        <f t="shared" si="5"/>
        <v>0</v>
      </c>
    </row>
    <row r="49" spans="2:17">
      <c r="B49" s="19" t="s">
        <v>14</v>
      </c>
      <c r="C49" s="20">
        <f t="shared" ref="C49:Q49" si="6">COUNTIF(C$5:C$44,"&gt;=59.5")-C48-C47-C46-C45</f>
        <v>2</v>
      </c>
      <c r="D49" s="20">
        <f t="shared" si="6"/>
        <v>6</v>
      </c>
      <c r="E49" s="20">
        <f t="shared" si="6"/>
        <v>7</v>
      </c>
      <c r="F49" s="20">
        <f t="shared" si="6"/>
        <v>0</v>
      </c>
      <c r="G49" s="20">
        <f t="shared" si="6"/>
        <v>0</v>
      </c>
      <c r="H49" s="20">
        <f t="shared" si="6"/>
        <v>0</v>
      </c>
      <c r="I49" s="20">
        <f t="shared" si="6"/>
        <v>0</v>
      </c>
      <c r="J49" s="20">
        <f t="shared" si="6"/>
        <v>0</v>
      </c>
      <c r="K49" s="20">
        <f t="shared" si="6"/>
        <v>0</v>
      </c>
      <c r="L49" s="20">
        <f t="shared" si="6"/>
        <v>0</v>
      </c>
      <c r="M49" s="20">
        <f t="shared" si="6"/>
        <v>0</v>
      </c>
      <c r="N49" s="20">
        <f t="shared" si="6"/>
        <v>0</v>
      </c>
      <c r="O49" s="20">
        <f t="shared" si="6"/>
        <v>0</v>
      </c>
      <c r="P49" s="20">
        <f t="shared" si="6"/>
        <v>0</v>
      </c>
      <c r="Q49" s="20">
        <f t="shared" si="6"/>
        <v>0</v>
      </c>
    </row>
    <row r="50" spans="2:17">
      <c r="B50" s="19" t="s">
        <v>7</v>
      </c>
      <c r="C50" s="20">
        <f t="shared" ref="C50:Q50" si="7">COUNTIF(C$5:C$44,"&gt;=50")-C49-C48-C47-C46-C45</f>
        <v>3</v>
      </c>
      <c r="D50" s="20">
        <f t="shared" si="7"/>
        <v>6</v>
      </c>
      <c r="E50" s="20">
        <f t="shared" si="7"/>
        <v>4</v>
      </c>
      <c r="F50" s="20">
        <f t="shared" si="7"/>
        <v>0</v>
      </c>
      <c r="G50" s="20">
        <f t="shared" si="7"/>
        <v>0</v>
      </c>
      <c r="H50" s="20">
        <f t="shared" si="7"/>
        <v>0</v>
      </c>
      <c r="I50" s="20">
        <f t="shared" si="7"/>
        <v>0</v>
      </c>
      <c r="J50" s="20">
        <f t="shared" si="7"/>
        <v>0</v>
      </c>
      <c r="K50" s="20">
        <f t="shared" si="7"/>
        <v>0</v>
      </c>
      <c r="L50" s="20">
        <f t="shared" si="7"/>
        <v>0</v>
      </c>
      <c r="M50" s="20">
        <f t="shared" si="7"/>
        <v>0</v>
      </c>
      <c r="N50" s="20">
        <f t="shared" si="7"/>
        <v>0</v>
      </c>
      <c r="O50" s="20">
        <f t="shared" si="7"/>
        <v>0</v>
      </c>
      <c r="P50" s="20">
        <f t="shared" si="7"/>
        <v>0</v>
      </c>
      <c r="Q50" s="20">
        <f t="shared" si="7"/>
        <v>0</v>
      </c>
    </row>
    <row r="51" spans="2:17">
      <c r="B51" s="19" t="s">
        <v>8</v>
      </c>
      <c r="C51" s="20">
        <f t="shared" ref="C51:Q51" si="8">COUNTIF(C$5:C$44,"&gt;=40")-C50-C49-C48-C47-C46-C45</f>
        <v>1</v>
      </c>
      <c r="D51" s="20">
        <f t="shared" si="8"/>
        <v>3</v>
      </c>
      <c r="E51" s="20">
        <f t="shared" si="8"/>
        <v>5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  <c r="O51" s="20">
        <f t="shared" si="8"/>
        <v>0</v>
      </c>
      <c r="P51" s="20">
        <f t="shared" si="8"/>
        <v>0</v>
      </c>
      <c r="Q51" s="20">
        <f t="shared" si="8"/>
        <v>0</v>
      </c>
    </row>
    <row r="52" spans="2:17">
      <c r="B52" s="19" t="s">
        <v>9</v>
      </c>
      <c r="C52" s="20">
        <f t="shared" ref="C52:Q52" si="9">COUNTIF(C$5:C$44,"&gt;=30")-C51-C50-C49-C48-C47-C46-C45</f>
        <v>2</v>
      </c>
      <c r="D52" s="20">
        <f t="shared" si="9"/>
        <v>3</v>
      </c>
      <c r="E52" s="20">
        <f t="shared" si="9"/>
        <v>3</v>
      </c>
      <c r="F52" s="20">
        <f t="shared" si="9"/>
        <v>0</v>
      </c>
      <c r="G52" s="20">
        <f t="shared" si="9"/>
        <v>0</v>
      </c>
      <c r="H52" s="20">
        <f t="shared" si="9"/>
        <v>0</v>
      </c>
      <c r="I52" s="20">
        <f t="shared" si="9"/>
        <v>0</v>
      </c>
      <c r="J52" s="20">
        <f t="shared" si="9"/>
        <v>0</v>
      </c>
      <c r="K52" s="20">
        <f t="shared" si="9"/>
        <v>0</v>
      </c>
      <c r="L52" s="20">
        <f t="shared" si="9"/>
        <v>0</v>
      </c>
      <c r="M52" s="20">
        <f t="shared" si="9"/>
        <v>0</v>
      </c>
      <c r="N52" s="20">
        <f t="shared" si="9"/>
        <v>0</v>
      </c>
      <c r="O52" s="20">
        <f t="shared" si="9"/>
        <v>0</v>
      </c>
      <c r="P52" s="20">
        <f t="shared" si="9"/>
        <v>0</v>
      </c>
      <c r="Q52" s="20">
        <f t="shared" si="9"/>
        <v>0</v>
      </c>
    </row>
    <row r="53" spans="2:17">
      <c r="B53" s="20" t="s">
        <v>3</v>
      </c>
      <c r="C53" s="20">
        <f t="shared" ref="C53:Q53" si="10">COUNTIF(C$5:C$44,"&lt;30")</f>
        <v>4</v>
      </c>
      <c r="D53" s="20">
        <f t="shared" si="10"/>
        <v>1</v>
      </c>
      <c r="E53" s="20">
        <f t="shared" si="10"/>
        <v>1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0</v>
      </c>
      <c r="K53" s="20">
        <f t="shared" si="10"/>
        <v>0</v>
      </c>
      <c r="L53" s="20">
        <f t="shared" si="10"/>
        <v>33</v>
      </c>
      <c r="M53" s="20">
        <f t="shared" si="10"/>
        <v>0</v>
      </c>
      <c r="N53" s="20">
        <f t="shared" si="10"/>
        <v>0</v>
      </c>
      <c r="O53" s="20">
        <f t="shared" si="10"/>
        <v>0</v>
      </c>
      <c r="P53" s="20">
        <f t="shared" si="10"/>
        <v>0</v>
      </c>
      <c r="Q53" s="20">
        <f t="shared" si="10"/>
        <v>33</v>
      </c>
    </row>
    <row r="54" spans="2:17">
      <c r="B54" s="19" t="s">
        <v>19</v>
      </c>
      <c r="C54" s="20">
        <f t="shared" ref="C54:Q54" si="11">C53+C52+C51+C50</f>
        <v>10</v>
      </c>
      <c r="D54" s="20">
        <f t="shared" si="11"/>
        <v>13</v>
      </c>
      <c r="E54" s="20">
        <f t="shared" si="11"/>
        <v>13</v>
      </c>
      <c r="F54" s="20">
        <f t="shared" ref="F54:H54" si="12">F53+F52+F51+F50</f>
        <v>0</v>
      </c>
      <c r="G54" s="20">
        <f t="shared" si="12"/>
        <v>0</v>
      </c>
      <c r="H54" s="20">
        <f t="shared" si="12"/>
        <v>0</v>
      </c>
      <c r="I54" s="20">
        <f t="shared" si="11"/>
        <v>0</v>
      </c>
      <c r="J54" s="20">
        <f t="shared" si="11"/>
        <v>0</v>
      </c>
      <c r="K54" s="20">
        <f t="shared" si="11"/>
        <v>0</v>
      </c>
      <c r="L54" s="20">
        <f t="shared" si="11"/>
        <v>33</v>
      </c>
      <c r="M54" s="20">
        <f t="shared" si="11"/>
        <v>0</v>
      </c>
      <c r="N54" s="20">
        <f t="shared" si="11"/>
        <v>0</v>
      </c>
      <c r="O54" s="20">
        <f t="shared" si="11"/>
        <v>0</v>
      </c>
      <c r="P54" s="20">
        <f t="shared" si="11"/>
        <v>0</v>
      </c>
      <c r="Q54" s="20">
        <f t="shared" si="11"/>
        <v>33</v>
      </c>
    </row>
    <row r="55" spans="2:17">
      <c r="C55" s="54">
        <f t="shared" ref="C55:Q55" si="13">AVERAGE(C5:C44)</f>
        <v>68.333333333333329</v>
      </c>
      <c r="D55" s="54">
        <f t="shared" si="13"/>
        <v>63.636363636363633</v>
      </c>
      <c r="E55" s="54">
        <f t="shared" si="13"/>
        <v>62.333333333333336</v>
      </c>
      <c r="F55" s="54" t="e">
        <f t="shared" si="13"/>
        <v>#DIV/0!</v>
      </c>
      <c r="G55" s="54" t="e">
        <f t="shared" si="13"/>
        <v>#DIV/0!</v>
      </c>
      <c r="H55" s="54" t="e">
        <f t="shared" si="13"/>
        <v>#DIV/0!</v>
      </c>
      <c r="I55" s="54" t="e">
        <f t="shared" si="13"/>
        <v>#DIV/0!</v>
      </c>
      <c r="J55" s="54" t="e">
        <f t="shared" si="13"/>
        <v>#DIV/0!</v>
      </c>
      <c r="K55" s="54" t="e">
        <f t="shared" si="13"/>
        <v>#DIV/0!</v>
      </c>
      <c r="L55" s="54">
        <f t="shared" si="13"/>
        <v>17.109090909090913</v>
      </c>
      <c r="M55" s="54" t="e">
        <f t="shared" si="13"/>
        <v>#DIV/0!</v>
      </c>
      <c r="N55" s="54" t="e">
        <f t="shared" si="13"/>
        <v>#DIV/0!</v>
      </c>
      <c r="O55" s="54" t="e">
        <f t="shared" si="13"/>
        <v>#DIV/0!</v>
      </c>
      <c r="P55" s="54" t="e">
        <f t="shared" si="13"/>
        <v>#DIV/0!</v>
      </c>
      <c r="Q55" s="54">
        <f t="shared" si="13"/>
        <v>5.1327272727272737</v>
      </c>
    </row>
  </sheetData>
  <phoneticPr fontId="2" type="noConversion"/>
  <conditionalFormatting sqref="Q35:Q39">
    <cfRule type="cellIs" dxfId="91" priority="6" stopIfTrue="1" operator="lessThan">
      <formula>60</formula>
    </cfRule>
  </conditionalFormatting>
  <conditionalFormatting sqref="Q35:Q39">
    <cfRule type="cellIs" dxfId="90" priority="5" stopIfTrue="1" operator="lessThan">
      <formula>60</formula>
    </cfRule>
  </conditionalFormatting>
  <conditionalFormatting sqref="Q35:Q39">
    <cfRule type="cellIs" dxfId="89" priority="4" stopIfTrue="1" operator="lessThan">
      <formula>60</formula>
    </cfRule>
  </conditionalFormatting>
  <conditionalFormatting sqref="Q40:Q44">
    <cfRule type="cellIs" dxfId="88" priority="3" stopIfTrue="1" operator="lessThan">
      <formula>60</formula>
    </cfRule>
  </conditionalFormatting>
  <conditionalFormatting sqref="Q40:Q44">
    <cfRule type="cellIs" dxfId="87" priority="2" stopIfTrue="1" operator="lessThan">
      <formula>60</formula>
    </cfRule>
  </conditionalFormatting>
  <conditionalFormatting sqref="Q40:Q44">
    <cfRule type="cellIs" dxfId="86" priority="1" stopIfTrue="1" operator="lessThan">
      <formula>60</formula>
    </cfRule>
  </conditionalFormatting>
  <conditionalFormatting sqref="Q5:Q9">
    <cfRule type="cellIs" dxfId="85" priority="24" stopIfTrue="1" operator="lessThan">
      <formula>60</formula>
    </cfRule>
  </conditionalFormatting>
  <conditionalFormatting sqref="Q5:Q9">
    <cfRule type="cellIs" dxfId="84" priority="23" stopIfTrue="1" operator="lessThan">
      <formula>60</formula>
    </cfRule>
  </conditionalFormatting>
  <conditionalFormatting sqref="Q5:Q9">
    <cfRule type="cellIs" dxfId="83" priority="22" stopIfTrue="1" operator="lessThan">
      <formula>60</formula>
    </cfRule>
  </conditionalFormatting>
  <conditionalFormatting sqref="Q10:Q14">
    <cfRule type="cellIs" dxfId="82" priority="21" stopIfTrue="1" operator="lessThan">
      <formula>60</formula>
    </cfRule>
  </conditionalFormatting>
  <conditionalFormatting sqref="Q10:Q14">
    <cfRule type="cellIs" dxfId="81" priority="20" stopIfTrue="1" operator="lessThan">
      <formula>60</formula>
    </cfRule>
  </conditionalFormatting>
  <conditionalFormatting sqref="Q10:Q14">
    <cfRule type="cellIs" dxfId="80" priority="19" stopIfTrue="1" operator="lessThan">
      <formula>60</formula>
    </cfRule>
  </conditionalFormatting>
  <conditionalFormatting sqref="Q15:Q19">
    <cfRule type="cellIs" dxfId="79" priority="18" stopIfTrue="1" operator="lessThan">
      <formula>60</formula>
    </cfRule>
  </conditionalFormatting>
  <conditionalFormatting sqref="Q15:Q19">
    <cfRule type="cellIs" dxfId="78" priority="17" stopIfTrue="1" operator="lessThan">
      <formula>60</formula>
    </cfRule>
  </conditionalFormatting>
  <conditionalFormatting sqref="Q15:Q19">
    <cfRule type="cellIs" dxfId="77" priority="16" stopIfTrue="1" operator="lessThan">
      <formula>60</formula>
    </cfRule>
  </conditionalFormatting>
  <conditionalFormatting sqref="Q20:Q24">
    <cfRule type="cellIs" dxfId="76" priority="15" stopIfTrue="1" operator="lessThan">
      <formula>60</formula>
    </cfRule>
  </conditionalFormatting>
  <conditionalFormatting sqref="Q20:Q24">
    <cfRule type="cellIs" dxfId="75" priority="14" stopIfTrue="1" operator="lessThan">
      <formula>60</formula>
    </cfRule>
  </conditionalFormatting>
  <conditionalFormatting sqref="Q20:Q24">
    <cfRule type="cellIs" dxfId="74" priority="13" stopIfTrue="1" operator="lessThan">
      <formula>60</formula>
    </cfRule>
  </conditionalFormatting>
  <conditionalFormatting sqref="Q25:Q29">
    <cfRule type="cellIs" dxfId="73" priority="12" stopIfTrue="1" operator="lessThan">
      <formula>60</formula>
    </cfRule>
  </conditionalFormatting>
  <conditionalFormatting sqref="Q25:Q29">
    <cfRule type="cellIs" dxfId="72" priority="11" stopIfTrue="1" operator="lessThan">
      <formula>60</formula>
    </cfRule>
  </conditionalFormatting>
  <conditionalFormatting sqref="Q25:Q29">
    <cfRule type="cellIs" dxfId="71" priority="10" stopIfTrue="1" operator="lessThan">
      <formula>60</formula>
    </cfRule>
  </conditionalFormatting>
  <conditionalFormatting sqref="Q30:Q34">
    <cfRule type="cellIs" dxfId="70" priority="9" stopIfTrue="1" operator="lessThan">
      <formula>60</formula>
    </cfRule>
  </conditionalFormatting>
  <conditionalFormatting sqref="Q30:Q34">
    <cfRule type="cellIs" dxfId="69" priority="8" stopIfTrue="1" operator="lessThan">
      <formula>60</formula>
    </cfRule>
  </conditionalFormatting>
  <conditionalFormatting sqref="Q30:Q34">
    <cfRule type="cellIs" dxfId="68" priority="7" stopIfTrue="1" operator="lessThan">
      <formula>60</formula>
    </cfRule>
  </conditionalFormatting>
  <printOptions horizontalCentered="1"/>
  <pageMargins left="0.31496062992125984" right="0.31496062992125984" top="0.82677165354330717" bottom="0.39370078740157483" header="0.39370078740157483" footer="0.39370078740157483"/>
  <pageSetup paperSize="12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9"/>
  <sheetViews>
    <sheetView workbookViewId="0">
      <selection activeCell="B5" sqref="B5:B36"/>
    </sheetView>
  </sheetViews>
  <sheetFormatPr defaultRowHeight="25.5" customHeight="1"/>
  <cols>
    <col min="1" max="1" width="3.5" style="7" bestFit="1" customWidth="1"/>
    <col min="2" max="2" width="11.125" style="7" customWidth="1"/>
    <col min="3" max="11" width="10" style="7" customWidth="1"/>
    <col min="12" max="12" width="10" style="11" customWidth="1"/>
    <col min="13" max="17" width="10" style="7" customWidth="1"/>
    <col min="18" max="38" width="6" style="7" customWidth="1"/>
    <col min="39" max="16384" width="9" style="7"/>
  </cols>
  <sheetData>
    <row r="1" spans="1:44" s="6" customFormat="1" ht="25.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62" t="s">
        <v>83</v>
      </c>
      <c r="O1" s="5"/>
      <c r="P1" s="5"/>
      <c r="Q1" s="5"/>
    </row>
    <row r="2" spans="1:44" s="6" customFormat="1" ht="25.5" customHeight="1" thickBot="1">
      <c r="A2" s="12"/>
      <c r="B2" s="17"/>
      <c r="C2" s="170" t="s">
        <v>91</v>
      </c>
      <c r="D2" s="24"/>
      <c r="E2" s="24"/>
      <c r="F2" s="24"/>
      <c r="G2" s="24"/>
      <c r="H2" s="24"/>
      <c r="I2" s="24"/>
      <c r="J2" s="24"/>
      <c r="K2" s="24"/>
      <c r="L2" s="25"/>
      <c r="M2" s="24"/>
      <c r="N2" s="24"/>
      <c r="O2" s="24"/>
      <c r="P2" s="16"/>
      <c r="Q2" s="18" t="s">
        <v>1</v>
      </c>
    </row>
    <row r="3" spans="1:44" s="6" customFormat="1" ht="31.5">
      <c r="A3" s="10" t="s">
        <v>10</v>
      </c>
      <c r="B3" s="22">
        <v>211</v>
      </c>
      <c r="C3" s="26" t="s">
        <v>112</v>
      </c>
      <c r="D3" s="27" t="s">
        <v>113</v>
      </c>
      <c r="E3" s="27" t="s">
        <v>114</v>
      </c>
      <c r="F3" s="41" t="s">
        <v>76</v>
      </c>
      <c r="G3" s="27" t="s">
        <v>77</v>
      </c>
      <c r="H3" s="41" t="s">
        <v>78</v>
      </c>
      <c r="I3" s="168" t="s">
        <v>93</v>
      </c>
      <c r="J3" s="169" t="s">
        <v>94</v>
      </c>
      <c r="K3" s="168" t="s">
        <v>92</v>
      </c>
      <c r="L3" s="43" t="s">
        <v>15</v>
      </c>
      <c r="M3" s="33" t="s">
        <v>12</v>
      </c>
      <c r="N3" s="34" t="s">
        <v>13</v>
      </c>
      <c r="O3" s="35" t="s">
        <v>17</v>
      </c>
      <c r="P3" s="31" t="s">
        <v>22</v>
      </c>
      <c r="Q3" s="10"/>
    </row>
    <row r="4" spans="1:44" s="6" customFormat="1" ht="25.5" customHeight="1" thickBot="1">
      <c r="A4" s="86" t="s">
        <v>11</v>
      </c>
      <c r="B4" s="87"/>
      <c r="C4" s="88">
        <v>0.02</v>
      </c>
      <c r="D4" s="89">
        <v>0.02</v>
      </c>
      <c r="E4" s="89">
        <v>0.02</v>
      </c>
      <c r="F4" s="90">
        <v>0.02</v>
      </c>
      <c r="G4" s="89">
        <v>0.02</v>
      </c>
      <c r="H4" s="90">
        <v>0.02</v>
      </c>
      <c r="I4" s="90">
        <v>0.08</v>
      </c>
      <c r="J4" s="89">
        <v>0.05</v>
      </c>
      <c r="K4" s="90">
        <v>0.05</v>
      </c>
      <c r="L4" s="91">
        <f>SUM(C4:K4)</f>
        <v>0.3</v>
      </c>
      <c r="M4" s="88">
        <v>0.2</v>
      </c>
      <c r="N4" s="89">
        <v>0.2</v>
      </c>
      <c r="O4" s="92">
        <v>0.3</v>
      </c>
      <c r="P4" s="93" t="s">
        <v>16</v>
      </c>
      <c r="Q4" s="94">
        <f>O4+N4+M4+L4</f>
        <v>1</v>
      </c>
      <c r="AK4" s="8"/>
      <c r="AL4" s="8"/>
      <c r="AM4" s="8"/>
      <c r="AN4" s="8"/>
      <c r="AO4" s="8"/>
      <c r="AP4" s="8"/>
      <c r="AQ4" s="8"/>
      <c r="AR4" s="8"/>
    </row>
    <row r="5" spans="1:44" ht="25.5" customHeight="1">
      <c r="A5" s="67" t="s">
        <v>39</v>
      </c>
      <c r="B5" s="66"/>
      <c r="C5" s="68">
        <v>15</v>
      </c>
      <c r="D5" s="69">
        <v>54</v>
      </c>
      <c r="E5" s="69">
        <v>71</v>
      </c>
      <c r="F5" s="70"/>
      <c r="G5" s="69"/>
      <c r="H5" s="69"/>
      <c r="I5" s="69"/>
      <c r="J5" s="70"/>
      <c r="K5" s="69"/>
      <c r="L5" s="72">
        <f>(C5*$C$4+D5*$D$4+E5*$E$4+E5*$E$4+F5*$F$4+G5*$G$4+H5*$H$4+J5*$J$4+K5*$K$4)/$L$4</f>
        <v>14.066666666666666</v>
      </c>
      <c r="M5" s="73"/>
      <c r="N5" s="74"/>
      <c r="O5" s="75"/>
      <c r="P5" s="85"/>
      <c r="Q5" s="76">
        <f>L5*$L$4+M5*$M$4+N5*$N$4+O5*$O$4+P5</f>
        <v>4.22</v>
      </c>
    </row>
    <row r="6" spans="1:44" ht="25.5" customHeight="1">
      <c r="A6" s="9" t="s">
        <v>40</v>
      </c>
      <c r="B6" s="64"/>
      <c r="C6" s="28">
        <v>45</v>
      </c>
      <c r="D6" s="13">
        <v>38</v>
      </c>
      <c r="E6" s="13">
        <v>73</v>
      </c>
      <c r="F6" s="49"/>
      <c r="G6" s="13"/>
      <c r="H6" s="13"/>
      <c r="I6" s="13"/>
      <c r="J6" s="49"/>
      <c r="K6" s="13"/>
      <c r="L6" s="62">
        <f t="shared" ref="L6:L36" si="0">(C6*$C$4+D6*$D$4+E6*$E$4+E6*$E$4+F6*$F$4+G6*$G$4+H6*$H$4+J6*$J$4+K6*$K$4)/$L$4</f>
        <v>15.266666666666667</v>
      </c>
      <c r="M6" s="55"/>
      <c r="N6" s="56"/>
      <c r="O6" s="57"/>
      <c r="P6" s="32"/>
      <c r="Q6" s="15">
        <f t="shared" ref="Q6:Q36" si="1">L6*$L$4+M6*$M$4+N6*$N$4+O6*$O$4+P6</f>
        <v>4.58</v>
      </c>
    </row>
    <row r="7" spans="1:44" ht="25.5" customHeight="1">
      <c r="A7" s="9" t="s">
        <v>41</v>
      </c>
      <c r="B7" s="64"/>
      <c r="C7" s="28">
        <v>45</v>
      </c>
      <c r="D7" s="13">
        <v>35</v>
      </c>
      <c r="E7" s="13">
        <v>31</v>
      </c>
      <c r="F7" s="49"/>
      <c r="G7" s="13"/>
      <c r="H7" s="13"/>
      <c r="I7" s="13"/>
      <c r="J7" s="49"/>
      <c r="K7" s="13"/>
      <c r="L7" s="62">
        <f t="shared" si="0"/>
        <v>9.4666666666666686</v>
      </c>
      <c r="M7" s="55"/>
      <c r="N7" s="56"/>
      <c r="O7" s="57"/>
      <c r="P7" s="32"/>
      <c r="Q7" s="15">
        <f t="shared" si="1"/>
        <v>2.8400000000000003</v>
      </c>
    </row>
    <row r="8" spans="1:44" ht="25.5" customHeight="1">
      <c r="A8" s="9" t="s">
        <v>42</v>
      </c>
      <c r="B8" s="64"/>
      <c r="C8" s="28">
        <v>65</v>
      </c>
      <c r="D8" s="13">
        <v>79</v>
      </c>
      <c r="E8" s="13">
        <v>66</v>
      </c>
      <c r="F8" s="49"/>
      <c r="G8" s="13"/>
      <c r="H8" s="13"/>
      <c r="I8" s="13"/>
      <c r="J8" s="49"/>
      <c r="K8" s="13"/>
      <c r="L8" s="62">
        <f t="shared" si="0"/>
        <v>18.400000000000002</v>
      </c>
      <c r="M8" s="55"/>
      <c r="N8" s="56"/>
      <c r="O8" s="57"/>
      <c r="P8" s="32"/>
      <c r="Q8" s="15">
        <f t="shared" si="1"/>
        <v>5.5200000000000005</v>
      </c>
    </row>
    <row r="9" spans="1:44" ht="25.5" customHeight="1" thickBot="1">
      <c r="A9" s="77" t="s">
        <v>43</v>
      </c>
      <c r="B9" s="65"/>
      <c r="C9" s="29">
        <v>100</v>
      </c>
      <c r="D9" s="30">
        <v>81</v>
      </c>
      <c r="E9" s="30">
        <v>63</v>
      </c>
      <c r="F9" s="78"/>
      <c r="G9" s="30"/>
      <c r="H9" s="30"/>
      <c r="I9" s="30"/>
      <c r="J9" s="78"/>
      <c r="K9" s="30"/>
      <c r="L9" s="79">
        <f t="shared" si="0"/>
        <v>20.466666666666665</v>
      </c>
      <c r="M9" s="80"/>
      <c r="N9" s="81"/>
      <c r="O9" s="82"/>
      <c r="P9" s="83"/>
      <c r="Q9" s="84">
        <f t="shared" si="1"/>
        <v>6.14</v>
      </c>
    </row>
    <row r="10" spans="1:44" ht="25.5" customHeight="1">
      <c r="A10" s="67" t="s">
        <v>44</v>
      </c>
      <c r="B10" s="66"/>
      <c r="C10" s="68">
        <v>90</v>
      </c>
      <c r="D10" s="69">
        <v>58</v>
      </c>
      <c r="E10" s="69">
        <v>80</v>
      </c>
      <c r="F10" s="70"/>
      <c r="G10" s="69"/>
      <c r="H10" s="69"/>
      <c r="I10" s="69"/>
      <c r="J10" s="70"/>
      <c r="K10" s="69"/>
      <c r="L10" s="72">
        <f t="shared" si="0"/>
        <v>20.533333333333335</v>
      </c>
      <c r="M10" s="73"/>
      <c r="N10" s="74"/>
      <c r="O10" s="75"/>
      <c r="P10" s="85"/>
      <c r="Q10" s="76">
        <f t="shared" si="1"/>
        <v>6.16</v>
      </c>
    </row>
    <row r="11" spans="1:44" ht="25.5" customHeight="1">
      <c r="A11" s="10" t="s">
        <v>45</v>
      </c>
      <c r="B11" s="64"/>
      <c r="C11" s="28">
        <v>90</v>
      </c>
      <c r="D11" s="13">
        <v>60</v>
      </c>
      <c r="E11" s="13">
        <v>53</v>
      </c>
      <c r="F11" s="49"/>
      <c r="G11" s="13"/>
      <c r="H11" s="13"/>
      <c r="I11" s="13"/>
      <c r="J11" s="49"/>
      <c r="K11" s="13"/>
      <c r="L11" s="62">
        <f t="shared" si="0"/>
        <v>17.06666666666667</v>
      </c>
      <c r="M11" s="55"/>
      <c r="N11" s="56"/>
      <c r="O11" s="57"/>
      <c r="P11" s="32"/>
      <c r="Q11" s="15">
        <f t="shared" si="1"/>
        <v>5.120000000000001</v>
      </c>
    </row>
    <row r="12" spans="1:44" ht="25.5" customHeight="1">
      <c r="A12" s="9" t="s">
        <v>46</v>
      </c>
      <c r="B12" s="64"/>
      <c r="C12" s="28">
        <v>60</v>
      </c>
      <c r="D12" s="13">
        <v>63</v>
      </c>
      <c r="E12" s="13">
        <v>93</v>
      </c>
      <c r="F12" s="49"/>
      <c r="G12" s="13"/>
      <c r="H12" s="13"/>
      <c r="I12" s="13"/>
      <c r="J12" s="49"/>
      <c r="K12" s="13"/>
      <c r="L12" s="62">
        <f t="shared" si="0"/>
        <v>20.6</v>
      </c>
      <c r="M12" s="55"/>
      <c r="N12" s="56"/>
      <c r="O12" s="57"/>
      <c r="P12" s="32"/>
      <c r="Q12" s="15">
        <f t="shared" si="1"/>
        <v>6.1800000000000006</v>
      </c>
    </row>
    <row r="13" spans="1:44" ht="25.5" customHeight="1">
      <c r="A13" s="9" t="s">
        <v>47</v>
      </c>
      <c r="B13" s="64"/>
      <c r="C13" s="28">
        <v>45</v>
      </c>
      <c r="D13" s="12">
        <v>89</v>
      </c>
      <c r="E13" s="13">
        <v>81</v>
      </c>
      <c r="F13" s="49"/>
      <c r="G13" s="158"/>
      <c r="H13" s="12"/>
      <c r="I13" s="13"/>
      <c r="J13" s="49"/>
      <c r="K13" s="158"/>
      <c r="L13" s="62">
        <f t="shared" si="0"/>
        <v>19.733333333333338</v>
      </c>
      <c r="M13" s="55"/>
      <c r="N13" s="56"/>
      <c r="O13" s="57"/>
      <c r="P13" s="32"/>
      <c r="Q13" s="15">
        <f t="shared" si="1"/>
        <v>5.9200000000000008</v>
      </c>
    </row>
    <row r="14" spans="1:44" ht="25.5" customHeight="1" thickBot="1">
      <c r="A14" s="77" t="s">
        <v>48</v>
      </c>
      <c r="B14" s="65"/>
      <c r="C14" s="29">
        <v>90</v>
      </c>
      <c r="D14" s="30">
        <v>74</v>
      </c>
      <c r="E14" s="30">
        <v>73</v>
      </c>
      <c r="F14" s="78"/>
      <c r="G14" s="30"/>
      <c r="H14" s="30"/>
      <c r="I14" s="30"/>
      <c r="J14" s="78"/>
      <c r="K14" s="30"/>
      <c r="L14" s="79">
        <f t="shared" si="0"/>
        <v>20.666666666666668</v>
      </c>
      <c r="M14" s="80"/>
      <c r="N14" s="81"/>
      <c r="O14" s="82"/>
      <c r="P14" s="83"/>
      <c r="Q14" s="84">
        <f t="shared" si="1"/>
        <v>6.2</v>
      </c>
    </row>
    <row r="15" spans="1:44" ht="25.5" customHeight="1">
      <c r="A15" s="67" t="s">
        <v>49</v>
      </c>
      <c r="B15" s="66"/>
      <c r="C15" s="68">
        <v>70</v>
      </c>
      <c r="D15" s="69">
        <v>68</v>
      </c>
      <c r="E15" s="69">
        <v>77</v>
      </c>
      <c r="F15" s="70"/>
      <c r="G15" s="69"/>
      <c r="H15" s="69"/>
      <c r="I15" s="69"/>
      <c r="J15" s="70"/>
      <c r="K15" s="69"/>
      <c r="L15" s="72">
        <f t="shared" si="0"/>
        <v>19.466666666666669</v>
      </c>
      <c r="M15" s="73"/>
      <c r="N15" s="74"/>
      <c r="O15" s="75"/>
      <c r="P15" s="85"/>
      <c r="Q15" s="76">
        <f t="shared" si="1"/>
        <v>5.8400000000000007</v>
      </c>
    </row>
    <row r="16" spans="1:44" ht="25.5" customHeight="1">
      <c r="A16" s="9" t="s">
        <v>50</v>
      </c>
      <c r="B16" s="64"/>
      <c r="C16" s="28">
        <v>80</v>
      </c>
      <c r="D16" s="13">
        <v>47</v>
      </c>
      <c r="E16" s="13">
        <v>69</v>
      </c>
      <c r="F16" s="111"/>
      <c r="G16" s="13"/>
      <c r="H16" s="13"/>
      <c r="I16" s="13"/>
      <c r="J16" s="111"/>
      <c r="K16" s="13"/>
      <c r="L16" s="62">
        <f t="shared" si="0"/>
        <v>17.666666666666668</v>
      </c>
      <c r="M16" s="55"/>
      <c r="N16" s="56"/>
      <c r="O16" s="57"/>
      <c r="P16" s="32"/>
      <c r="Q16" s="15">
        <f t="shared" si="1"/>
        <v>5.3</v>
      </c>
    </row>
    <row r="17" spans="1:17" ht="25.5" customHeight="1">
      <c r="A17" s="9" t="s">
        <v>51</v>
      </c>
      <c r="B17" s="64"/>
      <c r="C17" s="28">
        <v>25</v>
      </c>
      <c r="D17" s="13">
        <v>70</v>
      </c>
      <c r="E17" s="13">
        <v>57</v>
      </c>
      <c r="F17" s="49"/>
      <c r="G17" s="13"/>
      <c r="H17" s="13"/>
      <c r="I17" s="13"/>
      <c r="J17" s="49"/>
      <c r="K17" s="13"/>
      <c r="L17" s="62">
        <f t="shared" si="0"/>
        <v>13.933333333333334</v>
      </c>
      <c r="M17" s="55"/>
      <c r="N17" s="56"/>
      <c r="O17" s="57"/>
      <c r="P17" s="32"/>
      <c r="Q17" s="15">
        <f t="shared" si="1"/>
        <v>4.18</v>
      </c>
    </row>
    <row r="18" spans="1:17" ht="25.5" customHeight="1">
      <c r="A18" s="9" t="s">
        <v>52</v>
      </c>
      <c r="B18" s="64"/>
      <c r="C18" s="28">
        <v>90</v>
      </c>
      <c r="D18" s="13">
        <v>55</v>
      </c>
      <c r="E18" s="13">
        <v>71</v>
      </c>
      <c r="F18" s="111"/>
      <c r="G18" s="13"/>
      <c r="H18" s="13"/>
      <c r="I18" s="13"/>
      <c r="J18" s="111"/>
      <c r="K18" s="13"/>
      <c r="L18" s="62">
        <f t="shared" si="0"/>
        <v>19.133333333333336</v>
      </c>
      <c r="M18" s="55"/>
      <c r="N18" s="56"/>
      <c r="O18" s="57"/>
      <c r="P18" s="32"/>
      <c r="Q18" s="15">
        <f t="shared" si="1"/>
        <v>5.7400000000000011</v>
      </c>
    </row>
    <row r="19" spans="1:17" ht="25.5" customHeight="1" thickBot="1">
      <c r="A19" s="77" t="s">
        <v>53</v>
      </c>
      <c r="B19" s="65"/>
      <c r="C19" s="29">
        <v>80</v>
      </c>
      <c r="D19" s="30">
        <v>53</v>
      </c>
      <c r="E19" s="30">
        <v>66</v>
      </c>
      <c r="F19" s="78"/>
      <c r="G19" s="30"/>
      <c r="H19" s="30"/>
      <c r="I19" s="30"/>
      <c r="J19" s="78"/>
      <c r="K19" s="30"/>
      <c r="L19" s="79">
        <f t="shared" si="0"/>
        <v>17.666666666666671</v>
      </c>
      <c r="M19" s="80"/>
      <c r="N19" s="81"/>
      <c r="O19" s="82"/>
      <c r="P19" s="83"/>
      <c r="Q19" s="84">
        <f t="shared" si="1"/>
        <v>5.3000000000000016</v>
      </c>
    </row>
    <row r="20" spans="1:17" ht="25.5" customHeight="1">
      <c r="A20" s="67" t="s">
        <v>54</v>
      </c>
      <c r="B20" s="66"/>
      <c r="C20" s="68">
        <v>75</v>
      </c>
      <c r="D20" s="69">
        <v>50</v>
      </c>
      <c r="E20" s="69">
        <v>47</v>
      </c>
      <c r="F20" s="70"/>
      <c r="G20" s="69"/>
      <c r="H20" s="69"/>
      <c r="I20" s="69"/>
      <c r="J20" s="70"/>
      <c r="K20" s="69"/>
      <c r="L20" s="72">
        <f t="shared" si="0"/>
        <v>14.6</v>
      </c>
      <c r="M20" s="73"/>
      <c r="N20" s="74"/>
      <c r="O20" s="75"/>
      <c r="P20" s="85"/>
      <c r="Q20" s="76">
        <f t="shared" si="1"/>
        <v>4.38</v>
      </c>
    </row>
    <row r="21" spans="1:17" ht="25.5" customHeight="1">
      <c r="A21" s="9" t="s">
        <v>71</v>
      </c>
      <c r="B21" s="64"/>
      <c r="C21" s="28">
        <v>75</v>
      </c>
      <c r="D21" s="13">
        <v>67</v>
      </c>
      <c r="E21" s="13">
        <v>66</v>
      </c>
      <c r="F21" s="49"/>
      <c r="G21" s="13"/>
      <c r="H21" s="13"/>
      <c r="I21" s="13"/>
      <c r="J21" s="49"/>
      <c r="K21" s="13"/>
      <c r="L21" s="62">
        <f t="shared" si="0"/>
        <v>18.266666666666669</v>
      </c>
      <c r="M21" s="55"/>
      <c r="N21" s="56"/>
      <c r="O21" s="57"/>
      <c r="P21" s="32"/>
      <c r="Q21" s="15">
        <f t="shared" si="1"/>
        <v>5.48</v>
      </c>
    </row>
    <row r="22" spans="1:17" ht="25.5" customHeight="1">
      <c r="A22" s="9" t="s">
        <v>55</v>
      </c>
      <c r="B22" s="64"/>
      <c r="C22" s="28">
        <v>75</v>
      </c>
      <c r="D22" s="13">
        <v>76</v>
      </c>
      <c r="E22" s="13">
        <v>81</v>
      </c>
      <c r="F22" s="49"/>
      <c r="G22" s="13"/>
      <c r="H22" s="13"/>
      <c r="I22" s="13"/>
      <c r="J22" s="49"/>
      <c r="K22" s="13"/>
      <c r="L22" s="62">
        <f t="shared" si="0"/>
        <v>20.866666666666671</v>
      </c>
      <c r="M22" s="55"/>
      <c r="N22" s="56"/>
      <c r="O22" s="57"/>
      <c r="P22" s="32"/>
      <c r="Q22" s="15">
        <f t="shared" si="1"/>
        <v>6.2600000000000007</v>
      </c>
    </row>
    <row r="23" spans="1:17" ht="25.5" customHeight="1">
      <c r="A23" s="9" t="s">
        <v>56</v>
      </c>
      <c r="B23" s="64"/>
      <c r="C23" s="28">
        <v>80</v>
      </c>
      <c r="D23" s="13">
        <v>69</v>
      </c>
      <c r="E23" s="13">
        <v>51</v>
      </c>
      <c r="F23" s="49"/>
      <c r="G23" s="13"/>
      <c r="H23" s="13"/>
      <c r="I23" s="13"/>
      <c r="J23" s="49"/>
      <c r="K23" s="13"/>
      <c r="L23" s="62">
        <f t="shared" si="0"/>
        <v>16.733333333333334</v>
      </c>
      <c r="M23" s="55"/>
      <c r="N23" s="56"/>
      <c r="O23" s="57"/>
      <c r="P23" s="32"/>
      <c r="Q23" s="15">
        <f t="shared" si="1"/>
        <v>5.0200000000000005</v>
      </c>
    </row>
    <row r="24" spans="1:17" ht="25.5" customHeight="1" thickBot="1">
      <c r="A24" s="77" t="s">
        <v>70</v>
      </c>
      <c r="B24" s="65"/>
      <c r="C24" s="29">
        <v>60</v>
      </c>
      <c r="D24" s="30">
        <v>50</v>
      </c>
      <c r="E24" s="30">
        <v>65</v>
      </c>
      <c r="F24" s="78"/>
      <c r="G24" s="30"/>
      <c r="H24" s="30"/>
      <c r="I24" s="30"/>
      <c r="J24" s="78"/>
      <c r="K24" s="30"/>
      <c r="L24" s="79">
        <f t="shared" si="0"/>
        <v>16</v>
      </c>
      <c r="M24" s="80"/>
      <c r="N24" s="81"/>
      <c r="O24" s="82"/>
      <c r="P24" s="83"/>
      <c r="Q24" s="84">
        <f t="shared" si="1"/>
        <v>4.8</v>
      </c>
    </row>
    <row r="25" spans="1:17" ht="25.5" customHeight="1">
      <c r="A25" s="67" t="s">
        <v>57</v>
      </c>
      <c r="B25" s="66"/>
      <c r="C25" s="68">
        <v>100</v>
      </c>
      <c r="D25" s="69">
        <v>72</v>
      </c>
      <c r="E25" s="69">
        <v>79</v>
      </c>
      <c r="F25" s="157"/>
      <c r="G25" s="69"/>
      <c r="H25" s="69"/>
      <c r="I25" s="69"/>
      <c r="J25" s="157"/>
      <c r="K25" s="69"/>
      <c r="L25" s="72">
        <f t="shared" si="0"/>
        <v>22</v>
      </c>
      <c r="M25" s="73"/>
      <c r="N25" s="74"/>
      <c r="O25" s="75"/>
      <c r="P25" s="85"/>
      <c r="Q25" s="76">
        <f t="shared" si="1"/>
        <v>6.6</v>
      </c>
    </row>
    <row r="26" spans="1:17" ht="25.5" customHeight="1">
      <c r="A26" s="9" t="s">
        <v>58</v>
      </c>
      <c r="B26" s="64"/>
      <c r="C26" s="28">
        <v>100</v>
      </c>
      <c r="D26" s="13">
        <v>62</v>
      </c>
      <c r="E26" s="13">
        <v>45</v>
      </c>
      <c r="F26" s="49"/>
      <c r="G26" s="13"/>
      <c r="H26" s="13"/>
      <c r="I26" s="13"/>
      <c r="J26" s="49"/>
      <c r="K26" s="13"/>
      <c r="L26" s="62">
        <f t="shared" si="0"/>
        <v>16.800000000000004</v>
      </c>
      <c r="M26" s="55"/>
      <c r="N26" s="56"/>
      <c r="O26" s="57"/>
      <c r="P26" s="32"/>
      <c r="Q26" s="15">
        <f t="shared" si="1"/>
        <v>5.0400000000000009</v>
      </c>
    </row>
    <row r="27" spans="1:17" ht="25.5" customHeight="1">
      <c r="A27" s="9" t="s">
        <v>59</v>
      </c>
      <c r="B27" s="64"/>
      <c r="C27" s="28">
        <v>30</v>
      </c>
      <c r="D27" s="13">
        <v>72</v>
      </c>
      <c r="E27" s="13">
        <v>61</v>
      </c>
      <c r="F27" s="49"/>
      <c r="G27" s="13"/>
      <c r="H27" s="13"/>
      <c r="I27" s="13"/>
      <c r="J27" s="49"/>
      <c r="K27" s="13"/>
      <c r="L27" s="62">
        <f t="shared" si="0"/>
        <v>14.933333333333332</v>
      </c>
      <c r="M27" s="55"/>
      <c r="N27" s="56"/>
      <c r="O27" s="57"/>
      <c r="P27" s="32"/>
      <c r="Q27" s="15">
        <f t="shared" si="1"/>
        <v>4.4799999999999995</v>
      </c>
    </row>
    <row r="28" spans="1:17" ht="25.5" customHeight="1">
      <c r="A28" s="9" t="s">
        <v>60</v>
      </c>
      <c r="B28" s="64"/>
      <c r="C28" s="28">
        <v>15</v>
      </c>
      <c r="D28" s="13">
        <v>20</v>
      </c>
      <c r="E28" s="13">
        <v>56</v>
      </c>
      <c r="F28" s="49"/>
      <c r="G28" s="13"/>
      <c r="H28" s="13"/>
      <c r="I28" s="13"/>
      <c r="J28" s="49"/>
      <c r="K28" s="13"/>
      <c r="L28" s="62">
        <f t="shared" si="0"/>
        <v>9.8000000000000025</v>
      </c>
      <c r="M28" s="55"/>
      <c r="N28" s="56"/>
      <c r="O28" s="57"/>
      <c r="P28" s="32"/>
      <c r="Q28" s="15">
        <f t="shared" si="1"/>
        <v>2.9400000000000008</v>
      </c>
    </row>
    <row r="29" spans="1:17" ht="25.5" customHeight="1" thickBot="1">
      <c r="A29" s="77" t="s">
        <v>61</v>
      </c>
      <c r="B29" s="65"/>
      <c r="C29" s="29">
        <v>90</v>
      </c>
      <c r="D29" s="30">
        <v>50</v>
      </c>
      <c r="E29" s="30">
        <v>67</v>
      </c>
      <c r="F29" s="78"/>
      <c r="G29" s="30"/>
      <c r="H29" s="30"/>
      <c r="I29" s="30"/>
      <c r="J29" s="78"/>
      <c r="K29" s="30"/>
      <c r="L29" s="79">
        <f t="shared" si="0"/>
        <v>18.266666666666666</v>
      </c>
      <c r="M29" s="80"/>
      <c r="N29" s="81"/>
      <c r="O29" s="82"/>
      <c r="P29" s="83"/>
      <c r="Q29" s="84">
        <f t="shared" si="1"/>
        <v>5.4799999999999995</v>
      </c>
    </row>
    <row r="30" spans="1:17" ht="25.5" customHeight="1">
      <c r="A30" s="9" t="s">
        <v>62</v>
      </c>
      <c r="B30" s="64"/>
      <c r="C30" s="28">
        <v>80</v>
      </c>
      <c r="D30" s="13">
        <v>55</v>
      </c>
      <c r="E30" s="13">
        <v>47</v>
      </c>
      <c r="F30" s="49"/>
      <c r="G30" s="13"/>
      <c r="H30" s="13"/>
      <c r="I30" s="13"/>
      <c r="J30" s="49"/>
      <c r="K30" s="13"/>
      <c r="L30" s="62">
        <f t="shared" si="0"/>
        <v>15.266666666666667</v>
      </c>
      <c r="M30" s="55"/>
      <c r="N30" s="56"/>
      <c r="O30" s="57"/>
      <c r="P30" s="32"/>
      <c r="Q30" s="15">
        <f t="shared" si="1"/>
        <v>4.58</v>
      </c>
    </row>
    <row r="31" spans="1:17" ht="25.5" customHeight="1">
      <c r="A31" s="9" t="s">
        <v>63</v>
      </c>
      <c r="B31" s="64"/>
      <c r="C31" s="28">
        <v>20</v>
      </c>
      <c r="D31" s="13">
        <v>27</v>
      </c>
      <c r="E31" s="13">
        <v>52</v>
      </c>
      <c r="F31" s="49"/>
      <c r="G31" s="13"/>
      <c r="H31" s="13"/>
      <c r="I31" s="13"/>
      <c r="J31" s="49"/>
      <c r="K31" s="13"/>
      <c r="L31" s="62">
        <f t="shared" si="0"/>
        <v>10.066666666666666</v>
      </c>
      <c r="M31" s="55"/>
      <c r="N31" s="56"/>
      <c r="O31" s="57"/>
      <c r="P31" s="32"/>
      <c r="Q31" s="15">
        <f t="shared" si="1"/>
        <v>3.02</v>
      </c>
    </row>
    <row r="32" spans="1:17" ht="25.5" customHeight="1">
      <c r="A32" s="9" t="s">
        <v>64</v>
      </c>
      <c r="B32" s="64"/>
      <c r="C32" s="28">
        <v>50</v>
      </c>
      <c r="D32" s="13">
        <v>90</v>
      </c>
      <c r="E32" s="13">
        <v>78</v>
      </c>
      <c r="F32" s="49"/>
      <c r="G32" s="13"/>
      <c r="H32" s="13"/>
      <c r="I32" s="13"/>
      <c r="J32" s="49"/>
      <c r="K32" s="13"/>
      <c r="L32" s="62">
        <f t="shared" si="0"/>
        <v>19.733333333333334</v>
      </c>
      <c r="M32" s="55"/>
      <c r="N32" s="56"/>
      <c r="O32" s="57"/>
      <c r="P32" s="32"/>
      <c r="Q32" s="15">
        <f t="shared" si="1"/>
        <v>5.92</v>
      </c>
    </row>
    <row r="33" spans="1:17" ht="25.5" customHeight="1" thickBot="1">
      <c r="A33" s="30" t="s">
        <v>65</v>
      </c>
      <c r="B33" s="65"/>
      <c r="C33" s="29">
        <v>10</v>
      </c>
      <c r="D33" s="156">
        <v>59</v>
      </c>
      <c r="E33" s="30">
        <v>72</v>
      </c>
      <c r="F33" s="156"/>
      <c r="G33" s="30"/>
      <c r="H33" s="156"/>
      <c r="I33" s="30"/>
      <c r="J33" s="156"/>
      <c r="K33" s="30"/>
      <c r="L33" s="79">
        <f t="shared" si="0"/>
        <v>14.2</v>
      </c>
      <c r="M33" s="80"/>
      <c r="N33" s="81"/>
      <c r="O33" s="82"/>
      <c r="P33" s="83"/>
      <c r="Q33" s="84">
        <f t="shared" si="1"/>
        <v>4.26</v>
      </c>
    </row>
    <row r="34" spans="1:17" ht="25.5" customHeight="1">
      <c r="A34" s="67" t="s">
        <v>72</v>
      </c>
      <c r="B34" s="66"/>
      <c r="C34" s="68">
        <v>20</v>
      </c>
      <c r="D34" s="69">
        <v>44</v>
      </c>
      <c r="E34" s="69">
        <v>21</v>
      </c>
      <c r="F34" s="70"/>
      <c r="G34" s="69"/>
      <c r="H34" s="69"/>
      <c r="I34" s="69"/>
      <c r="J34" s="70"/>
      <c r="K34" s="69"/>
      <c r="L34" s="72">
        <f t="shared" si="0"/>
        <v>7.0666666666666673</v>
      </c>
      <c r="M34" s="73"/>
      <c r="N34" s="74"/>
      <c r="O34" s="75"/>
      <c r="P34" s="85"/>
      <c r="Q34" s="76">
        <f t="shared" si="1"/>
        <v>2.12</v>
      </c>
    </row>
    <row r="35" spans="1:17" ht="25.5" customHeight="1">
      <c r="A35" s="9" t="s">
        <v>66</v>
      </c>
      <c r="B35" s="64"/>
      <c r="C35" s="28">
        <v>30</v>
      </c>
      <c r="D35" s="13">
        <v>67</v>
      </c>
      <c r="E35" s="13">
        <v>71</v>
      </c>
      <c r="F35" s="49"/>
      <c r="G35" s="13"/>
      <c r="H35" s="13"/>
      <c r="I35" s="13"/>
      <c r="J35" s="49"/>
      <c r="K35" s="13"/>
      <c r="L35" s="62">
        <f t="shared" si="0"/>
        <v>15.933333333333332</v>
      </c>
      <c r="M35" s="55"/>
      <c r="N35" s="56"/>
      <c r="O35" s="57"/>
      <c r="P35" s="32"/>
      <c r="Q35" s="15">
        <f t="shared" si="1"/>
        <v>4.7799999999999994</v>
      </c>
    </row>
    <row r="36" spans="1:17" ht="25.5" customHeight="1" thickBot="1">
      <c r="A36" s="9" t="s">
        <v>67</v>
      </c>
      <c r="B36" s="64"/>
      <c r="C36" s="28">
        <v>35</v>
      </c>
      <c r="D36" s="13">
        <v>78</v>
      </c>
      <c r="E36" s="13">
        <v>44</v>
      </c>
      <c r="F36" s="49"/>
      <c r="G36" s="13"/>
      <c r="H36" s="13"/>
      <c r="I36" s="13"/>
      <c r="J36" s="49"/>
      <c r="K36" s="13"/>
      <c r="L36" s="62">
        <f t="shared" si="0"/>
        <v>13.400000000000002</v>
      </c>
      <c r="M36" s="55"/>
      <c r="N36" s="56"/>
      <c r="O36" s="57"/>
      <c r="P36" s="32"/>
      <c r="Q36" s="15">
        <f t="shared" si="1"/>
        <v>4.0200000000000005</v>
      </c>
    </row>
    <row r="37" spans="1:17" ht="25.5" hidden="1" customHeight="1">
      <c r="A37" s="9" t="s">
        <v>68</v>
      </c>
      <c r="B37" s="64"/>
      <c r="C37" s="28"/>
      <c r="D37" s="13"/>
      <c r="E37" s="13"/>
      <c r="F37" s="49"/>
      <c r="G37" s="13"/>
      <c r="H37" s="13"/>
      <c r="I37" s="13"/>
      <c r="J37" s="49"/>
      <c r="K37" s="13"/>
      <c r="L37" s="62"/>
      <c r="M37" s="55"/>
      <c r="N37" s="56"/>
      <c r="O37" s="57"/>
      <c r="P37" s="32"/>
      <c r="Q37" s="15"/>
    </row>
    <row r="38" spans="1:17" ht="25.5" hidden="1" customHeight="1" thickBot="1">
      <c r="A38" s="77" t="s">
        <v>69</v>
      </c>
      <c r="B38" s="65"/>
      <c r="C38" s="29"/>
      <c r="D38" s="30"/>
      <c r="E38" s="30"/>
      <c r="F38" s="78"/>
      <c r="G38" s="30"/>
      <c r="H38" s="30"/>
      <c r="I38" s="30"/>
      <c r="J38" s="78"/>
      <c r="K38" s="30"/>
      <c r="L38" s="79"/>
      <c r="M38" s="80"/>
      <c r="N38" s="81"/>
      <c r="O38" s="82"/>
      <c r="P38" s="83"/>
      <c r="Q38" s="84"/>
    </row>
    <row r="39" spans="1:17" ht="25.5" hidden="1" customHeight="1">
      <c r="A39" s="67">
        <v>36</v>
      </c>
      <c r="B39" s="66"/>
      <c r="C39" s="68"/>
      <c r="D39" s="69"/>
      <c r="E39" s="69"/>
      <c r="F39" s="70"/>
      <c r="G39" s="69"/>
      <c r="H39" s="69"/>
      <c r="I39" s="69"/>
      <c r="J39" s="70"/>
      <c r="K39" s="69"/>
      <c r="L39" s="72"/>
      <c r="M39" s="73"/>
      <c r="N39" s="74"/>
      <c r="O39" s="75"/>
      <c r="P39" s="85"/>
      <c r="Q39" s="76"/>
    </row>
    <row r="40" spans="1:17" ht="25.5" hidden="1" customHeight="1">
      <c r="A40" s="9">
        <v>37</v>
      </c>
      <c r="B40" s="64"/>
      <c r="C40" s="28"/>
      <c r="D40" s="13"/>
      <c r="E40" s="13"/>
      <c r="F40" s="49"/>
      <c r="G40" s="13"/>
      <c r="H40" s="13"/>
      <c r="I40" s="13"/>
      <c r="J40" s="49"/>
      <c r="K40" s="13"/>
      <c r="L40" s="62"/>
      <c r="M40" s="55"/>
      <c r="N40" s="56"/>
      <c r="O40" s="57"/>
      <c r="P40" s="32"/>
      <c r="Q40" s="15"/>
    </row>
    <row r="41" spans="1:17" ht="25.5" hidden="1" customHeight="1">
      <c r="A41" s="9">
        <v>38</v>
      </c>
      <c r="B41" s="64"/>
      <c r="C41" s="28"/>
      <c r="D41" s="13"/>
      <c r="E41" s="13"/>
      <c r="F41" s="49"/>
      <c r="G41" s="13"/>
      <c r="H41" s="13"/>
      <c r="I41" s="13"/>
      <c r="J41" s="49"/>
      <c r="K41" s="13"/>
      <c r="L41" s="62"/>
      <c r="M41" s="55"/>
      <c r="N41" s="56"/>
      <c r="O41" s="57"/>
      <c r="P41" s="32"/>
      <c r="Q41" s="15"/>
    </row>
    <row r="42" spans="1:17" ht="25.5" hidden="1" customHeight="1">
      <c r="A42" s="9">
        <v>39</v>
      </c>
      <c r="B42" s="64"/>
      <c r="C42" s="28"/>
      <c r="D42" s="13"/>
      <c r="E42" s="13"/>
      <c r="F42" s="49"/>
      <c r="G42" s="13"/>
      <c r="H42" s="13"/>
      <c r="I42" s="13"/>
      <c r="J42" s="49"/>
      <c r="K42" s="13"/>
      <c r="L42" s="62"/>
      <c r="M42" s="55"/>
      <c r="N42" s="56"/>
      <c r="O42" s="57"/>
      <c r="P42" s="32"/>
      <c r="Q42" s="15"/>
    </row>
    <row r="43" spans="1:17" ht="25.5" hidden="1" customHeight="1" thickBot="1">
      <c r="A43" s="77">
        <v>40</v>
      </c>
      <c r="B43" s="65"/>
      <c r="C43" s="29"/>
      <c r="D43" s="30"/>
      <c r="E43" s="30"/>
      <c r="F43" s="78"/>
      <c r="G43" s="30"/>
      <c r="H43" s="30"/>
      <c r="I43" s="30"/>
      <c r="J43" s="78"/>
      <c r="K43" s="30"/>
      <c r="L43" s="79"/>
      <c r="M43" s="80"/>
      <c r="N43" s="81"/>
      <c r="O43" s="82"/>
      <c r="P43" s="83"/>
      <c r="Q43" s="84"/>
    </row>
    <row r="44" spans="1:17" ht="25.5" hidden="1" customHeight="1">
      <c r="A44" s="9">
        <v>41</v>
      </c>
      <c r="B44" s="23"/>
      <c r="C44" s="28"/>
      <c r="D44" s="13"/>
      <c r="E44" s="13"/>
      <c r="F44" s="13"/>
      <c r="G44" s="13"/>
      <c r="H44" s="13"/>
      <c r="I44" s="13"/>
      <c r="J44" s="13"/>
      <c r="K44" s="13"/>
      <c r="L44" s="44"/>
      <c r="M44" s="36"/>
      <c r="N44" s="14"/>
      <c r="O44" s="37"/>
      <c r="P44" s="32"/>
      <c r="Q44" s="15"/>
    </row>
    <row r="45" spans="1:17" ht="25.5" hidden="1" customHeight="1">
      <c r="A45" s="9">
        <v>42</v>
      </c>
      <c r="B45" s="23"/>
      <c r="C45" s="28"/>
      <c r="D45" s="13"/>
      <c r="E45" s="13"/>
      <c r="F45" s="13"/>
      <c r="G45" s="13"/>
      <c r="H45" s="13"/>
      <c r="I45" s="13"/>
      <c r="J45" s="13"/>
      <c r="K45" s="13"/>
      <c r="L45" s="44"/>
      <c r="M45" s="36"/>
      <c r="N45" s="14"/>
      <c r="O45" s="37"/>
      <c r="P45" s="32"/>
      <c r="Q45" s="15"/>
    </row>
    <row r="46" spans="1:17" ht="25.5" hidden="1" customHeight="1">
      <c r="A46" s="9">
        <v>43</v>
      </c>
      <c r="B46" s="23"/>
      <c r="C46" s="28"/>
      <c r="D46" s="13"/>
      <c r="E46" s="13"/>
      <c r="F46" s="13"/>
      <c r="G46" s="13"/>
      <c r="H46" s="13"/>
      <c r="I46" s="13"/>
      <c r="J46" s="13"/>
      <c r="K46" s="13"/>
      <c r="L46" s="44"/>
      <c r="M46" s="36"/>
      <c r="N46" s="14"/>
      <c r="O46" s="37"/>
      <c r="P46" s="32"/>
      <c r="Q46" s="15"/>
    </row>
    <row r="47" spans="1:17" ht="25.5" hidden="1" customHeight="1">
      <c r="A47" s="9">
        <v>44</v>
      </c>
      <c r="B47" s="23"/>
      <c r="C47" s="28"/>
      <c r="D47" s="13"/>
      <c r="E47" s="13"/>
      <c r="F47" s="13"/>
      <c r="G47" s="13"/>
      <c r="H47" s="13"/>
      <c r="I47" s="13"/>
      <c r="J47" s="13"/>
      <c r="K47" s="13"/>
      <c r="L47" s="44"/>
      <c r="M47" s="36"/>
      <c r="N47" s="14"/>
      <c r="O47" s="37"/>
      <c r="P47" s="32"/>
      <c r="Q47" s="15"/>
    </row>
    <row r="48" spans="1:17" ht="25.5" hidden="1" customHeight="1">
      <c r="A48" s="9">
        <v>45</v>
      </c>
      <c r="B48" s="23"/>
      <c r="C48" s="28"/>
      <c r="D48" s="13"/>
      <c r="E48" s="13"/>
      <c r="F48" s="13"/>
      <c r="G48" s="13"/>
      <c r="H48" s="13"/>
      <c r="I48" s="13"/>
      <c r="J48" s="13"/>
      <c r="K48" s="13"/>
      <c r="L48" s="44"/>
      <c r="M48" s="36"/>
      <c r="N48" s="14"/>
      <c r="O48" s="37"/>
      <c r="P48" s="32"/>
      <c r="Q48" s="15"/>
    </row>
    <row r="49" spans="1:17" ht="25.5" hidden="1" customHeight="1">
      <c r="A49" s="9">
        <v>46</v>
      </c>
      <c r="B49" s="23"/>
      <c r="C49" s="28"/>
      <c r="D49" s="13"/>
      <c r="E49" s="13"/>
      <c r="F49" s="13"/>
      <c r="G49" s="13"/>
      <c r="H49" s="13"/>
      <c r="I49" s="13"/>
      <c r="J49" s="13"/>
      <c r="K49" s="13"/>
      <c r="L49" s="44"/>
      <c r="M49" s="36"/>
      <c r="N49" s="14"/>
      <c r="O49" s="37"/>
      <c r="P49" s="32"/>
      <c r="Q49" s="15"/>
    </row>
    <row r="50" spans="1:17" ht="25.5" hidden="1" customHeight="1">
      <c r="A50" s="9">
        <v>47</v>
      </c>
      <c r="B50" s="23"/>
      <c r="C50" s="28"/>
      <c r="D50" s="13"/>
      <c r="E50" s="13"/>
      <c r="F50" s="13"/>
      <c r="G50" s="13"/>
      <c r="H50" s="13"/>
      <c r="I50" s="13"/>
      <c r="J50" s="13"/>
      <c r="K50" s="13"/>
      <c r="L50" s="44"/>
      <c r="M50" s="36"/>
      <c r="N50" s="14"/>
      <c r="O50" s="37"/>
      <c r="P50" s="32"/>
      <c r="Q50" s="15"/>
    </row>
    <row r="51" spans="1:17" ht="25.5" hidden="1" customHeight="1">
      <c r="A51" s="9">
        <v>48</v>
      </c>
      <c r="B51" s="23"/>
      <c r="C51" s="28"/>
      <c r="D51" s="13"/>
      <c r="E51" s="13"/>
      <c r="F51" s="13"/>
      <c r="G51" s="13"/>
      <c r="H51" s="13"/>
      <c r="I51" s="13"/>
      <c r="J51" s="13"/>
      <c r="K51" s="13"/>
      <c r="L51" s="44"/>
      <c r="M51" s="36"/>
      <c r="N51" s="14"/>
      <c r="O51" s="37"/>
      <c r="P51" s="32"/>
      <c r="Q51" s="15"/>
    </row>
    <row r="52" spans="1:17" ht="25.5" hidden="1" customHeight="1">
      <c r="A52" s="9">
        <v>49</v>
      </c>
      <c r="B52" s="23"/>
      <c r="C52" s="28"/>
      <c r="D52" s="13"/>
      <c r="E52" s="13"/>
      <c r="F52" s="13"/>
      <c r="G52" s="13"/>
      <c r="H52" s="13"/>
      <c r="I52" s="13"/>
      <c r="J52" s="13"/>
      <c r="K52" s="13"/>
      <c r="L52" s="44"/>
      <c r="M52" s="36"/>
      <c r="N52" s="14"/>
      <c r="O52" s="37"/>
      <c r="P52" s="32"/>
      <c r="Q52" s="15"/>
    </row>
    <row r="53" spans="1:17" ht="25.5" hidden="1" customHeight="1" thickBot="1">
      <c r="A53" s="9">
        <v>50</v>
      </c>
      <c r="B53" s="23"/>
      <c r="C53" s="29"/>
      <c r="D53" s="30"/>
      <c r="E53" s="30"/>
      <c r="F53" s="30"/>
      <c r="G53" s="30"/>
      <c r="H53" s="30"/>
      <c r="I53" s="30"/>
      <c r="J53" s="30"/>
      <c r="K53" s="30"/>
      <c r="L53" s="45"/>
      <c r="M53" s="38"/>
      <c r="N53" s="39"/>
      <c r="O53" s="40"/>
      <c r="P53" s="32"/>
      <c r="Q53" s="15"/>
    </row>
    <row r="54" spans="1:17" ht="25.5" customHeight="1">
      <c r="B54" s="50" t="s">
        <v>2</v>
      </c>
      <c r="C54" s="51">
        <f t="shared" ref="C54:Q54" si="2">COUNTIF(C$5:C$51,"=100")</f>
        <v>3</v>
      </c>
      <c r="D54" s="51">
        <f t="shared" si="2"/>
        <v>0</v>
      </c>
      <c r="E54" s="51">
        <f t="shared" si="2"/>
        <v>0</v>
      </c>
      <c r="F54" s="51">
        <f t="shared" si="2"/>
        <v>0</v>
      </c>
      <c r="G54" s="51">
        <f t="shared" si="2"/>
        <v>0</v>
      </c>
      <c r="H54" s="51">
        <f t="shared" si="2"/>
        <v>0</v>
      </c>
      <c r="I54" s="51">
        <f t="shared" si="2"/>
        <v>0</v>
      </c>
      <c r="J54" s="51">
        <f t="shared" si="2"/>
        <v>0</v>
      </c>
      <c r="K54" s="51">
        <f t="shared" si="2"/>
        <v>0</v>
      </c>
      <c r="L54" s="51">
        <f t="shared" si="2"/>
        <v>0</v>
      </c>
      <c r="M54" s="51">
        <f t="shared" si="2"/>
        <v>0</v>
      </c>
      <c r="N54" s="51">
        <f t="shared" si="2"/>
        <v>0</v>
      </c>
      <c r="O54" s="51">
        <f t="shared" si="2"/>
        <v>0</v>
      </c>
      <c r="P54" s="51">
        <f t="shared" si="2"/>
        <v>0</v>
      </c>
      <c r="Q54" s="51">
        <f t="shared" si="2"/>
        <v>0</v>
      </c>
    </row>
    <row r="55" spans="1:17" ht="25.5" customHeight="1">
      <c r="B55" s="52" t="s">
        <v>4</v>
      </c>
      <c r="C55" s="20">
        <f t="shared" ref="C55:Q55" si="3">COUNTIF(C$5:C$51,"&gt;=90")-C54</f>
        <v>5</v>
      </c>
      <c r="D55" s="20">
        <f t="shared" ref="D55:G55" si="4">COUNTIF(D$5:D$51,"&gt;=90")-D54</f>
        <v>1</v>
      </c>
      <c r="E55" s="20">
        <f t="shared" si="4"/>
        <v>1</v>
      </c>
      <c r="F55" s="20">
        <f t="shared" si="4"/>
        <v>0</v>
      </c>
      <c r="G55" s="20">
        <f t="shared" si="4"/>
        <v>0</v>
      </c>
      <c r="H55" s="20">
        <f t="shared" si="3"/>
        <v>0</v>
      </c>
      <c r="I55" s="20">
        <f t="shared" si="3"/>
        <v>0</v>
      </c>
      <c r="J55" s="20">
        <f t="shared" si="3"/>
        <v>0</v>
      </c>
      <c r="K55" s="20">
        <f t="shared" si="3"/>
        <v>0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si="3"/>
        <v>0</v>
      </c>
      <c r="Q55" s="20">
        <f t="shared" si="3"/>
        <v>0</v>
      </c>
    </row>
    <row r="56" spans="1:17" ht="25.5" customHeight="1" thickBot="1">
      <c r="B56" s="53" t="s">
        <v>5</v>
      </c>
      <c r="C56" s="48">
        <f t="shared" ref="C56:Q56" si="5">COUNTIF(C$5:C$51,"&gt;=80")-C55-C54</f>
        <v>4</v>
      </c>
      <c r="D56" s="48">
        <f t="shared" ref="D56:G56" si="6">COUNTIF(D$5:D$51,"&gt;=80")-D55-D54</f>
        <v>2</v>
      </c>
      <c r="E56" s="48">
        <f t="shared" si="6"/>
        <v>3</v>
      </c>
      <c r="F56" s="48">
        <f t="shared" si="6"/>
        <v>0</v>
      </c>
      <c r="G56" s="48">
        <f t="shared" si="6"/>
        <v>0</v>
      </c>
      <c r="H56" s="48">
        <f t="shared" si="5"/>
        <v>0</v>
      </c>
      <c r="I56" s="48">
        <f t="shared" si="5"/>
        <v>0</v>
      </c>
      <c r="J56" s="48">
        <f t="shared" si="5"/>
        <v>0</v>
      </c>
      <c r="K56" s="48">
        <f t="shared" si="5"/>
        <v>0</v>
      </c>
      <c r="L56" s="48">
        <f t="shared" si="5"/>
        <v>0</v>
      </c>
      <c r="M56" s="48">
        <f t="shared" si="5"/>
        <v>0</v>
      </c>
      <c r="N56" s="48">
        <f t="shared" si="5"/>
        <v>0</v>
      </c>
      <c r="O56" s="48">
        <f t="shared" si="5"/>
        <v>0</v>
      </c>
      <c r="P56" s="48">
        <f t="shared" si="5"/>
        <v>0</v>
      </c>
      <c r="Q56" s="48">
        <f t="shared" si="5"/>
        <v>0</v>
      </c>
    </row>
    <row r="57" spans="1:17" ht="25.5" customHeight="1">
      <c r="B57" s="46" t="s">
        <v>6</v>
      </c>
      <c r="C57" s="47">
        <f t="shared" ref="C57:Q57" si="7">COUNTIF(C$5:C$46,"&gt;=70")-C56-C55-C54</f>
        <v>4</v>
      </c>
      <c r="D57" s="47">
        <f t="shared" ref="D57:G57" si="8">COUNTIF(D$5:D$46,"&gt;=70")-D56-D55-D54</f>
        <v>7</v>
      </c>
      <c r="E57" s="47">
        <f t="shared" si="8"/>
        <v>9</v>
      </c>
      <c r="F57" s="47">
        <f t="shared" si="8"/>
        <v>0</v>
      </c>
      <c r="G57" s="47">
        <f t="shared" si="8"/>
        <v>0</v>
      </c>
      <c r="H57" s="47">
        <f t="shared" si="7"/>
        <v>0</v>
      </c>
      <c r="I57" s="47">
        <f t="shared" si="7"/>
        <v>0</v>
      </c>
      <c r="J57" s="47">
        <f t="shared" si="7"/>
        <v>0</v>
      </c>
      <c r="K57" s="47">
        <f t="shared" si="7"/>
        <v>0</v>
      </c>
      <c r="L57" s="47">
        <f t="shared" si="7"/>
        <v>0</v>
      </c>
      <c r="M57" s="47">
        <f t="shared" si="7"/>
        <v>0</v>
      </c>
      <c r="N57" s="47">
        <f t="shared" si="7"/>
        <v>0</v>
      </c>
      <c r="O57" s="47">
        <f t="shared" si="7"/>
        <v>0</v>
      </c>
      <c r="P57" s="47">
        <f t="shared" si="7"/>
        <v>0</v>
      </c>
      <c r="Q57" s="47">
        <f t="shared" si="7"/>
        <v>0</v>
      </c>
    </row>
    <row r="58" spans="1:17" ht="25.5" customHeight="1">
      <c r="B58" s="19" t="s">
        <v>14</v>
      </c>
      <c r="C58" s="20">
        <f t="shared" ref="C58:Q58" si="9">COUNTIF(C$5:C$51,"&gt;=59.5")-C57-C56-C55-C54</f>
        <v>3</v>
      </c>
      <c r="D58" s="20">
        <f t="shared" ref="D58:G58" si="10">COUNTIF(D$5:D$51,"&gt;=59.5")-D57-D56-D55-D54</f>
        <v>7</v>
      </c>
      <c r="E58" s="20">
        <f t="shared" si="10"/>
        <v>8</v>
      </c>
      <c r="F58" s="20">
        <f t="shared" si="10"/>
        <v>0</v>
      </c>
      <c r="G58" s="20">
        <f t="shared" si="10"/>
        <v>0</v>
      </c>
      <c r="H58" s="20">
        <f t="shared" si="9"/>
        <v>0</v>
      </c>
      <c r="I58" s="20">
        <f t="shared" si="9"/>
        <v>0</v>
      </c>
      <c r="J58" s="20">
        <f t="shared" si="9"/>
        <v>0</v>
      </c>
      <c r="K58" s="20">
        <f t="shared" si="9"/>
        <v>0</v>
      </c>
      <c r="L58" s="20">
        <f t="shared" si="9"/>
        <v>0</v>
      </c>
      <c r="M58" s="20">
        <f t="shared" si="9"/>
        <v>0</v>
      </c>
      <c r="N58" s="20">
        <f t="shared" si="9"/>
        <v>0</v>
      </c>
      <c r="O58" s="20">
        <f t="shared" si="9"/>
        <v>0</v>
      </c>
      <c r="P58" s="20">
        <f t="shared" si="9"/>
        <v>0</v>
      </c>
      <c r="Q58" s="20">
        <f t="shared" si="9"/>
        <v>0</v>
      </c>
    </row>
    <row r="59" spans="1:17" ht="25.5" customHeight="1">
      <c r="B59" s="19" t="s">
        <v>7</v>
      </c>
      <c r="C59" s="20">
        <f t="shared" ref="C59:Q59" si="11">COUNTIF(C$5:C$51,"&gt;=50")-C58-C57-C56-C55-C54</f>
        <v>1</v>
      </c>
      <c r="D59" s="20">
        <f t="shared" ref="D59:G59" si="12">COUNTIF(D$5:D$51,"&gt;=50")-D58-D57-D56-D55-D54</f>
        <v>9</v>
      </c>
      <c r="E59" s="20">
        <f t="shared" si="12"/>
        <v>5</v>
      </c>
      <c r="F59" s="20">
        <f t="shared" si="12"/>
        <v>0</v>
      </c>
      <c r="G59" s="20">
        <f t="shared" si="12"/>
        <v>0</v>
      </c>
      <c r="H59" s="20">
        <f t="shared" si="11"/>
        <v>0</v>
      </c>
      <c r="I59" s="20">
        <f t="shared" si="11"/>
        <v>0</v>
      </c>
      <c r="J59" s="20">
        <f t="shared" si="11"/>
        <v>0</v>
      </c>
      <c r="K59" s="20">
        <f t="shared" si="11"/>
        <v>0</v>
      </c>
      <c r="L59" s="20">
        <f t="shared" si="11"/>
        <v>0</v>
      </c>
      <c r="M59" s="20">
        <f t="shared" si="11"/>
        <v>0</v>
      </c>
      <c r="N59" s="20">
        <f t="shared" si="11"/>
        <v>0</v>
      </c>
      <c r="O59" s="20">
        <f t="shared" si="11"/>
        <v>0</v>
      </c>
      <c r="P59" s="20">
        <f t="shared" si="11"/>
        <v>0</v>
      </c>
      <c r="Q59" s="20">
        <f t="shared" si="11"/>
        <v>0</v>
      </c>
    </row>
    <row r="60" spans="1:17" ht="25.5" customHeight="1">
      <c r="B60" s="19" t="s">
        <v>8</v>
      </c>
      <c r="C60" s="20">
        <f t="shared" ref="C60:Q60" si="13">COUNTIF(C$5:C$51,"&gt;=40")-C59-C58-C57-C56-C55-C54</f>
        <v>3</v>
      </c>
      <c r="D60" s="20">
        <f t="shared" ref="D60:G60" si="14">COUNTIF(D$5:D$51,"&gt;=40")-D59-D58-D57-D56-D55-D54</f>
        <v>2</v>
      </c>
      <c r="E60" s="20">
        <f t="shared" si="14"/>
        <v>4</v>
      </c>
      <c r="F60" s="20">
        <f t="shared" si="14"/>
        <v>0</v>
      </c>
      <c r="G60" s="20">
        <f t="shared" si="14"/>
        <v>0</v>
      </c>
      <c r="H60" s="20">
        <f t="shared" si="13"/>
        <v>0</v>
      </c>
      <c r="I60" s="20">
        <f t="shared" si="13"/>
        <v>0</v>
      </c>
      <c r="J60" s="20">
        <f t="shared" si="13"/>
        <v>0</v>
      </c>
      <c r="K60" s="20">
        <f t="shared" si="13"/>
        <v>0</v>
      </c>
      <c r="L60" s="20">
        <f t="shared" si="13"/>
        <v>0</v>
      </c>
      <c r="M60" s="20">
        <f t="shared" si="13"/>
        <v>0</v>
      </c>
      <c r="N60" s="20">
        <f t="shared" si="13"/>
        <v>0</v>
      </c>
      <c r="O60" s="20">
        <f t="shared" si="13"/>
        <v>0</v>
      </c>
      <c r="P60" s="20">
        <f t="shared" si="13"/>
        <v>0</v>
      </c>
      <c r="Q60" s="20">
        <f t="shared" si="13"/>
        <v>0</v>
      </c>
    </row>
    <row r="61" spans="1:17" ht="25.5" customHeight="1">
      <c r="B61" s="19" t="s">
        <v>9</v>
      </c>
      <c r="C61" s="20">
        <f t="shared" ref="C61:Q61" si="15">COUNTIF(C$5:C$51,"&gt;=30")-C60-C59-C58-C57-C56-C55-C54</f>
        <v>3</v>
      </c>
      <c r="D61" s="20">
        <f t="shared" ref="D61:G61" si="16">COUNTIF(D$5:D$51,"&gt;=30")-D60-D59-D58-D57-D56-D55-D54</f>
        <v>2</v>
      </c>
      <c r="E61" s="20">
        <f t="shared" si="16"/>
        <v>1</v>
      </c>
      <c r="F61" s="20">
        <f t="shared" si="16"/>
        <v>0</v>
      </c>
      <c r="G61" s="20">
        <f t="shared" si="16"/>
        <v>0</v>
      </c>
      <c r="H61" s="20">
        <f t="shared" si="15"/>
        <v>0</v>
      </c>
      <c r="I61" s="20">
        <f t="shared" si="15"/>
        <v>0</v>
      </c>
      <c r="J61" s="20">
        <f t="shared" si="15"/>
        <v>0</v>
      </c>
      <c r="K61" s="20">
        <f t="shared" si="15"/>
        <v>0</v>
      </c>
      <c r="L61" s="20">
        <f t="shared" si="15"/>
        <v>0</v>
      </c>
      <c r="M61" s="20">
        <f t="shared" si="15"/>
        <v>0</v>
      </c>
      <c r="N61" s="20">
        <f t="shared" si="15"/>
        <v>0</v>
      </c>
      <c r="O61" s="20">
        <f t="shared" si="15"/>
        <v>0</v>
      </c>
      <c r="P61" s="20">
        <f t="shared" si="15"/>
        <v>0</v>
      </c>
      <c r="Q61" s="20">
        <f t="shared" si="15"/>
        <v>0</v>
      </c>
    </row>
    <row r="62" spans="1:17" ht="25.5" customHeight="1">
      <c r="B62" s="20" t="s">
        <v>3</v>
      </c>
      <c r="C62" s="20">
        <f t="shared" ref="C62:Q62" si="17">COUNTIF(C$5:C$51,"&lt;30")</f>
        <v>6</v>
      </c>
      <c r="D62" s="20">
        <f t="shared" si="17"/>
        <v>2</v>
      </c>
      <c r="E62" s="20">
        <f t="shared" si="17"/>
        <v>1</v>
      </c>
      <c r="F62" s="20">
        <f t="shared" si="17"/>
        <v>0</v>
      </c>
      <c r="G62" s="20">
        <f t="shared" si="17"/>
        <v>0</v>
      </c>
      <c r="H62" s="20">
        <f t="shared" si="17"/>
        <v>0</v>
      </c>
      <c r="I62" s="20">
        <f t="shared" si="17"/>
        <v>0</v>
      </c>
      <c r="J62" s="20">
        <f t="shared" si="17"/>
        <v>0</v>
      </c>
      <c r="K62" s="20">
        <f t="shared" si="17"/>
        <v>0</v>
      </c>
      <c r="L62" s="20">
        <f t="shared" si="17"/>
        <v>32</v>
      </c>
      <c r="M62" s="20">
        <f t="shared" si="17"/>
        <v>0</v>
      </c>
      <c r="N62" s="20">
        <f t="shared" si="17"/>
        <v>0</v>
      </c>
      <c r="O62" s="20">
        <f t="shared" si="17"/>
        <v>0</v>
      </c>
      <c r="P62" s="20">
        <f t="shared" si="17"/>
        <v>0</v>
      </c>
      <c r="Q62" s="20">
        <f t="shared" si="17"/>
        <v>32</v>
      </c>
    </row>
    <row r="63" spans="1:17" ht="25.5" customHeight="1">
      <c r="B63" s="19" t="s">
        <v>19</v>
      </c>
      <c r="C63" s="20">
        <f t="shared" ref="C63:Q63" si="18">C62+C61+C60+C59</f>
        <v>13</v>
      </c>
      <c r="D63" s="20">
        <f t="shared" ref="D63:G63" si="19">D62+D61+D60+D59</f>
        <v>15</v>
      </c>
      <c r="E63" s="20">
        <f t="shared" si="19"/>
        <v>11</v>
      </c>
      <c r="F63" s="20">
        <f t="shared" si="19"/>
        <v>0</v>
      </c>
      <c r="G63" s="20">
        <f t="shared" si="19"/>
        <v>0</v>
      </c>
      <c r="H63" s="20">
        <f t="shared" si="18"/>
        <v>0</v>
      </c>
      <c r="I63" s="20">
        <f t="shared" si="18"/>
        <v>0</v>
      </c>
      <c r="J63" s="20">
        <f t="shared" si="18"/>
        <v>0</v>
      </c>
      <c r="K63" s="20">
        <f t="shared" si="18"/>
        <v>0</v>
      </c>
      <c r="L63" s="20">
        <f t="shared" si="18"/>
        <v>32</v>
      </c>
      <c r="M63" s="20">
        <f t="shared" si="18"/>
        <v>0</v>
      </c>
      <c r="N63" s="20">
        <f t="shared" si="18"/>
        <v>0</v>
      </c>
      <c r="O63" s="20">
        <f t="shared" si="18"/>
        <v>0</v>
      </c>
      <c r="P63" s="20">
        <f t="shared" si="18"/>
        <v>0</v>
      </c>
      <c r="Q63" s="20">
        <f t="shared" si="18"/>
        <v>32</v>
      </c>
    </row>
    <row r="64" spans="1:17" ht="25.5" customHeight="1">
      <c r="C64" s="54">
        <f t="shared" ref="C64:Q64" si="20">AVERAGE(C5:C53)</f>
        <v>60.46875</v>
      </c>
      <c r="D64" s="54">
        <f t="shared" ref="D64:G64" si="21">AVERAGE(D5:D53)</f>
        <v>60.375</v>
      </c>
      <c r="E64" s="54">
        <f t="shared" si="21"/>
        <v>63.34375</v>
      </c>
      <c r="F64" s="54" t="e">
        <f t="shared" si="21"/>
        <v>#DIV/0!</v>
      </c>
      <c r="G64" s="54" t="e">
        <f t="shared" si="21"/>
        <v>#DIV/0!</v>
      </c>
      <c r="H64" s="54" t="e">
        <f t="shared" si="20"/>
        <v>#DIV/0!</v>
      </c>
      <c r="I64" s="54" t="e">
        <f t="shared" si="20"/>
        <v>#DIV/0!</v>
      </c>
      <c r="J64" s="54" t="e">
        <f t="shared" si="20"/>
        <v>#DIV/0!</v>
      </c>
      <c r="K64" s="54" t="e">
        <f t="shared" si="20"/>
        <v>#DIV/0!</v>
      </c>
      <c r="L64" s="54">
        <f t="shared" si="20"/>
        <v>16.502083333333331</v>
      </c>
      <c r="M64" s="54" t="e">
        <f t="shared" si="20"/>
        <v>#DIV/0!</v>
      </c>
      <c r="N64" s="54" t="e">
        <f t="shared" si="20"/>
        <v>#DIV/0!</v>
      </c>
      <c r="O64" s="54" t="e">
        <f t="shared" si="20"/>
        <v>#DIV/0!</v>
      </c>
      <c r="P64" s="54" t="e">
        <f t="shared" si="20"/>
        <v>#DIV/0!</v>
      </c>
      <c r="Q64" s="54">
        <f t="shared" si="20"/>
        <v>4.9506250000000005</v>
      </c>
    </row>
    <row r="68" spans="4:12" ht="25.5" customHeight="1">
      <c r="L68" s="155"/>
    </row>
    <row r="69" spans="4:12" ht="25.5" customHeight="1">
      <c r="D69" s="113"/>
      <c r="E69" s="113"/>
      <c r="F69" s="113"/>
      <c r="G69" s="113"/>
      <c r="H69" s="113"/>
      <c r="I69" s="113"/>
      <c r="J69" s="113"/>
      <c r="K69" s="113"/>
    </row>
  </sheetData>
  <phoneticPr fontId="2" type="noConversion"/>
  <conditionalFormatting sqref="Q44:Q53 Q30:Q33">
    <cfRule type="cellIs" dxfId="67" priority="27" stopIfTrue="1" operator="lessThan">
      <formula>60</formula>
    </cfRule>
  </conditionalFormatting>
  <conditionalFormatting sqref="Q44:Q53">
    <cfRule type="cellIs" dxfId="66" priority="26" stopIfTrue="1" operator="lessThan">
      <formula>60</formula>
    </cfRule>
  </conditionalFormatting>
  <conditionalFormatting sqref="Q44:Q53">
    <cfRule type="cellIs" dxfId="65" priority="25" stopIfTrue="1" operator="lessThan">
      <formula>60</formula>
    </cfRule>
  </conditionalFormatting>
  <conditionalFormatting sqref="Q5:Q9">
    <cfRule type="cellIs" dxfId="64" priority="24" stopIfTrue="1" operator="lessThan">
      <formula>60</formula>
    </cfRule>
  </conditionalFormatting>
  <conditionalFormatting sqref="Q5:Q9">
    <cfRule type="cellIs" dxfId="63" priority="23" stopIfTrue="1" operator="lessThan">
      <formula>60</formula>
    </cfRule>
  </conditionalFormatting>
  <conditionalFormatting sqref="Q5:Q9">
    <cfRule type="cellIs" dxfId="62" priority="22" stopIfTrue="1" operator="lessThan">
      <formula>60</formula>
    </cfRule>
  </conditionalFormatting>
  <conditionalFormatting sqref="Q10:Q14">
    <cfRule type="cellIs" dxfId="61" priority="21" stopIfTrue="1" operator="lessThan">
      <formula>60</formula>
    </cfRule>
  </conditionalFormatting>
  <conditionalFormatting sqref="Q10:Q14">
    <cfRule type="cellIs" dxfId="60" priority="20" stopIfTrue="1" operator="lessThan">
      <formula>60</formula>
    </cfRule>
  </conditionalFormatting>
  <conditionalFormatting sqref="Q10:Q14">
    <cfRule type="cellIs" dxfId="59" priority="19" stopIfTrue="1" operator="lessThan">
      <formula>60</formula>
    </cfRule>
  </conditionalFormatting>
  <conditionalFormatting sqref="Q15:Q19">
    <cfRule type="cellIs" dxfId="58" priority="18" stopIfTrue="1" operator="lessThan">
      <formula>60</formula>
    </cfRule>
  </conditionalFormatting>
  <conditionalFormatting sqref="Q15:Q19">
    <cfRule type="cellIs" dxfId="57" priority="17" stopIfTrue="1" operator="lessThan">
      <formula>60</formula>
    </cfRule>
  </conditionalFormatting>
  <conditionalFormatting sqref="Q15:Q19">
    <cfRule type="cellIs" dxfId="56" priority="16" stopIfTrue="1" operator="lessThan">
      <formula>60</formula>
    </cfRule>
  </conditionalFormatting>
  <conditionalFormatting sqref="Q20:Q24">
    <cfRule type="cellIs" dxfId="55" priority="15" stopIfTrue="1" operator="lessThan">
      <formula>60</formula>
    </cfRule>
  </conditionalFormatting>
  <conditionalFormatting sqref="Q20:Q24">
    <cfRule type="cellIs" dxfId="54" priority="14" stopIfTrue="1" operator="lessThan">
      <formula>60</formula>
    </cfRule>
  </conditionalFormatting>
  <conditionalFormatting sqref="Q20:Q24">
    <cfRule type="cellIs" dxfId="53" priority="13" stopIfTrue="1" operator="lessThan">
      <formula>60</formula>
    </cfRule>
  </conditionalFormatting>
  <conditionalFormatting sqref="Q25:Q29">
    <cfRule type="cellIs" dxfId="52" priority="12" stopIfTrue="1" operator="lessThan">
      <formula>60</formula>
    </cfRule>
  </conditionalFormatting>
  <conditionalFormatting sqref="Q25:Q29">
    <cfRule type="cellIs" dxfId="51" priority="11" stopIfTrue="1" operator="lessThan">
      <formula>60</formula>
    </cfRule>
  </conditionalFormatting>
  <conditionalFormatting sqref="Q25:Q29">
    <cfRule type="cellIs" dxfId="50" priority="10" stopIfTrue="1" operator="lessThan">
      <formula>60</formula>
    </cfRule>
  </conditionalFormatting>
  <conditionalFormatting sqref="Q34:Q38">
    <cfRule type="cellIs" dxfId="49" priority="6" stopIfTrue="1" operator="lessThan">
      <formula>60</formula>
    </cfRule>
  </conditionalFormatting>
  <conditionalFormatting sqref="Q34:Q38">
    <cfRule type="cellIs" dxfId="48" priority="5" stopIfTrue="1" operator="lessThan">
      <formula>60</formula>
    </cfRule>
  </conditionalFormatting>
  <conditionalFormatting sqref="Q34:Q38">
    <cfRule type="cellIs" dxfId="47" priority="4" stopIfTrue="1" operator="lessThan">
      <formula>60</formula>
    </cfRule>
  </conditionalFormatting>
  <conditionalFormatting sqref="Q39:Q43">
    <cfRule type="cellIs" dxfId="46" priority="3" stopIfTrue="1" operator="lessThan">
      <formula>60</formula>
    </cfRule>
  </conditionalFormatting>
  <conditionalFormatting sqref="Q39:Q43">
    <cfRule type="cellIs" dxfId="45" priority="2" stopIfTrue="1" operator="lessThan">
      <formula>60</formula>
    </cfRule>
  </conditionalFormatting>
  <conditionalFormatting sqref="Q39:Q43">
    <cfRule type="cellIs" dxfId="44" priority="1" stopIfTrue="1" operator="lessThan">
      <formula>60</formula>
    </cfRule>
  </conditionalFormatting>
  <pageMargins left="0.7" right="0.7" top="0.75" bottom="0.75" header="0.3" footer="0.3"/>
  <pageSetup paperSiz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view="pageBreakPreview" zoomScaleSheetLayoutView="100" workbookViewId="0">
      <selection activeCell="B5" sqref="B5:B40"/>
    </sheetView>
  </sheetViews>
  <sheetFormatPr defaultRowHeight="16.5"/>
  <cols>
    <col min="1" max="1" width="4.125" style="7" customWidth="1"/>
    <col min="2" max="2" width="11.125" style="7" customWidth="1"/>
    <col min="3" max="9" width="10" style="7" customWidth="1"/>
    <col min="10" max="10" width="10" style="11" customWidth="1"/>
    <col min="11" max="15" width="10" style="7" customWidth="1"/>
    <col min="16" max="35" width="6" style="7" customWidth="1"/>
    <col min="36" max="16384" width="9" style="7"/>
  </cols>
  <sheetData>
    <row r="1" spans="1:41" s="6" customFormat="1" ht="17.2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L1" s="5"/>
      <c r="M1" s="5"/>
      <c r="N1" s="5"/>
      <c r="O1" s="5"/>
    </row>
    <row r="2" spans="1:41" s="6" customFormat="1" ht="17.25" customHeight="1" thickBot="1">
      <c r="A2" s="12"/>
      <c r="B2" s="17"/>
      <c r="C2" s="24"/>
      <c r="D2" s="24"/>
      <c r="E2" s="24"/>
      <c r="F2" s="24"/>
      <c r="G2" s="24"/>
      <c r="H2" s="24"/>
      <c r="I2" s="24"/>
      <c r="J2" s="25"/>
      <c r="K2" s="24"/>
      <c r="L2" s="24"/>
      <c r="M2" s="24"/>
      <c r="N2" s="16"/>
      <c r="O2" s="18" t="s">
        <v>1</v>
      </c>
    </row>
    <row r="3" spans="1:41" s="6" customFormat="1" ht="45.75" customHeight="1">
      <c r="A3" s="10" t="s">
        <v>10</v>
      </c>
      <c r="B3" s="22">
        <v>311</v>
      </c>
      <c r="C3" s="26" t="s">
        <v>73</v>
      </c>
      <c r="D3" s="27" t="s">
        <v>74</v>
      </c>
      <c r="E3" s="27" t="s">
        <v>75</v>
      </c>
      <c r="F3" s="168" t="s">
        <v>87</v>
      </c>
      <c r="G3" s="168" t="s">
        <v>88</v>
      </c>
      <c r="H3" s="169" t="s">
        <v>89</v>
      </c>
      <c r="I3" s="168" t="s">
        <v>90</v>
      </c>
      <c r="J3" s="43" t="s">
        <v>15</v>
      </c>
      <c r="K3" s="33" t="s">
        <v>12</v>
      </c>
      <c r="L3" s="34" t="s">
        <v>13</v>
      </c>
      <c r="M3" s="35" t="s">
        <v>17</v>
      </c>
      <c r="N3" s="31" t="s">
        <v>22</v>
      </c>
      <c r="O3" s="10"/>
    </row>
    <row r="4" spans="1:41" s="6" customFormat="1" ht="17.25" customHeight="1" thickBot="1">
      <c r="A4" s="86" t="s">
        <v>11</v>
      </c>
      <c r="B4" s="87"/>
      <c r="C4" s="88">
        <v>0.02</v>
      </c>
      <c r="D4" s="89">
        <v>0.02</v>
      </c>
      <c r="E4" s="89">
        <v>0.02</v>
      </c>
      <c r="F4" s="90">
        <v>0.09</v>
      </c>
      <c r="G4" s="90">
        <v>0.05</v>
      </c>
      <c r="H4" s="89">
        <v>0.05</v>
      </c>
      <c r="I4" s="90">
        <v>0.05</v>
      </c>
      <c r="J4" s="91">
        <f>SUM(C4:I4)</f>
        <v>0.3</v>
      </c>
      <c r="K4" s="88">
        <v>0.2</v>
      </c>
      <c r="L4" s="89">
        <v>0.2</v>
      </c>
      <c r="M4" s="92">
        <v>0.3</v>
      </c>
      <c r="N4" s="93"/>
      <c r="O4" s="94">
        <f>M4+L4+K4+J4</f>
        <v>1</v>
      </c>
      <c r="P4" s="63"/>
      <c r="AH4" s="8"/>
      <c r="AI4" s="8"/>
      <c r="AJ4" s="8"/>
      <c r="AK4" s="8"/>
      <c r="AL4" s="8"/>
      <c r="AM4" s="8"/>
      <c r="AN4" s="8"/>
      <c r="AO4" s="8"/>
    </row>
    <row r="5" spans="1:41" ht="24" customHeight="1">
      <c r="A5" s="115">
        <v>1</v>
      </c>
      <c r="B5" s="66"/>
      <c r="C5" s="116"/>
      <c r="D5" s="117"/>
      <c r="E5" s="117"/>
      <c r="F5" s="117"/>
      <c r="G5" s="118"/>
      <c r="H5" s="117"/>
      <c r="I5" s="119"/>
      <c r="J5" s="120">
        <f>(C5*$C$4+D5*$D$4+E5*$E$4+F5*$F$4+G5*$G$4+H5*$H$4+I5*$I$4)/$J$4</f>
        <v>0</v>
      </c>
      <c r="K5" s="121"/>
      <c r="L5" s="141"/>
      <c r="M5" s="123"/>
      <c r="N5" s="124"/>
      <c r="O5" s="76">
        <f>J5*$J$4+K5*$K$4+L5*$L$4+M5*$M$4+N5</f>
        <v>0</v>
      </c>
      <c r="P5" s="113"/>
    </row>
    <row r="6" spans="1:41" ht="24" customHeight="1">
      <c r="A6" s="10">
        <v>2</v>
      </c>
      <c r="B6" s="64"/>
      <c r="C6" s="125"/>
      <c r="D6" s="12"/>
      <c r="E6" s="12"/>
      <c r="F6" s="12"/>
      <c r="G6" s="126"/>
      <c r="H6" s="12"/>
      <c r="I6" s="17"/>
      <c r="J6" s="127">
        <f t="shared" ref="J6:J40" si="0">(C6*$C$4+D6*$D$4+E6*$E$4+F6*$F$4+G6*$G$4+H6*$H$4+I6*$I$4)/$J$4</f>
        <v>0</v>
      </c>
      <c r="K6" s="128"/>
      <c r="L6" s="142"/>
      <c r="M6" s="130"/>
      <c r="N6" s="131"/>
      <c r="O6" s="15">
        <f t="shared" ref="O6:O40" si="1">J6*$J$4+K6*$K$4+L6*$L$4+M6*$M$4+N6</f>
        <v>0</v>
      </c>
      <c r="P6" s="113"/>
    </row>
    <row r="7" spans="1:41" ht="24" customHeight="1">
      <c r="A7" s="10">
        <v>3</v>
      </c>
      <c r="B7" s="64"/>
      <c r="C7" s="125"/>
      <c r="D7" s="12"/>
      <c r="E7" s="12"/>
      <c r="F7" s="12"/>
      <c r="G7" s="126"/>
      <c r="H7" s="12"/>
      <c r="I7" s="17"/>
      <c r="J7" s="127">
        <f t="shared" si="0"/>
        <v>0</v>
      </c>
      <c r="K7" s="128"/>
      <c r="L7" s="142"/>
      <c r="M7" s="130"/>
      <c r="N7" s="131"/>
      <c r="O7" s="15">
        <f t="shared" si="1"/>
        <v>0</v>
      </c>
      <c r="P7" s="113"/>
    </row>
    <row r="8" spans="1:41" ht="24" customHeight="1">
      <c r="A8" s="10">
        <v>4</v>
      </c>
      <c r="B8" s="64"/>
      <c r="C8" s="125"/>
      <c r="D8" s="12"/>
      <c r="E8" s="12"/>
      <c r="F8" s="12"/>
      <c r="G8" s="126"/>
      <c r="H8" s="12"/>
      <c r="I8" s="143"/>
      <c r="J8" s="127">
        <f t="shared" si="0"/>
        <v>0</v>
      </c>
      <c r="K8" s="128"/>
      <c r="L8" s="142"/>
      <c r="M8" s="130"/>
      <c r="N8" s="131"/>
      <c r="O8" s="15">
        <f t="shared" si="1"/>
        <v>0</v>
      </c>
      <c r="P8" s="113"/>
    </row>
    <row r="9" spans="1:41" ht="24" customHeight="1" thickBot="1">
      <c r="A9" s="86">
        <v>5</v>
      </c>
      <c r="B9" s="65"/>
      <c r="C9" s="132"/>
      <c r="D9" s="133"/>
      <c r="E9" s="133"/>
      <c r="F9" s="133"/>
      <c r="G9" s="134"/>
      <c r="H9" s="133"/>
      <c r="I9" s="135"/>
      <c r="J9" s="136">
        <f t="shared" si="0"/>
        <v>0</v>
      </c>
      <c r="K9" s="137"/>
      <c r="L9" s="144"/>
      <c r="M9" s="139"/>
      <c r="N9" s="140"/>
      <c r="O9" s="84">
        <f t="shared" si="1"/>
        <v>0</v>
      </c>
      <c r="P9" s="113"/>
    </row>
    <row r="10" spans="1:41" ht="24" customHeight="1">
      <c r="A10" s="115">
        <v>6</v>
      </c>
      <c r="B10" s="66"/>
      <c r="C10" s="116"/>
      <c r="D10" s="117"/>
      <c r="E10" s="117"/>
      <c r="F10" s="117"/>
      <c r="G10" s="118"/>
      <c r="H10" s="117"/>
      <c r="I10" s="119"/>
      <c r="J10" s="120">
        <f t="shared" si="0"/>
        <v>0</v>
      </c>
      <c r="K10" s="121"/>
      <c r="L10" s="141"/>
      <c r="M10" s="123"/>
      <c r="N10" s="124"/>
      <c r="O10" s="76">
        <f t="shared" si="1"/>
        <v>0</v>
      </c>
      <c r="P10" s="113"/>
    </row>
    <row r="11" spans="1:41" ht="24" customHeight="1">
      <c r="A11" s="10">
        <v>7</v>
      </c>
      <c r="B11" s="64"/>
      <c r="C11" s="125"/>
      <c r="D11" s="12"/>
      <c r="E11" s="12"/>
      <c r="F11" s="12"/>
      <c r="G11" s="126"/>
      <c r="H11" s="12"/>
      <c r="I11" s="17"/>
      <c r="J11" s="127">
        <f t="shared" si="0"/>
        <v>0</v>
      </c>
      <c r="K11" s="128"/>
      <c r="L11" s="142"/>
      <c r="M11" s="130"/>
      <c r="N11" s="131"/>
      <c r="O11" s="15">
        <f t="shared" si="1"/>
        <v>0</v>
      </c>
      <c r="P11" s="113"/>
    </row>
    <row r="12" spans="1:41" ht="24" customHeight="1">
      <c r="A12" s="10">
        <v>8</v>
      </c>
      <c r="B12" s="64"/>
      <c r="C12" s="125"/>
      <c r="D12" s="12"/>
      <c r="E12" s="12"/>
      <c r="F12" s="12"/>
      <c r="G12" s="126"/>
      <c r="H12" s="12"/>
      <c r="I12" s="17"/>
      <c r="J12" s="127">
        <f t="shared" si="0"/>
        <v>0</v>
      </c>
      <c r="K12" s="128"/>
      <c r="L12" s="142"/>
      <c r="M12" s="130"/>
      <c r="N12" s="131"/>
      <c r="O12" s="15">
        <f t="shared" si="1"/>
        <v>0</v>
      </c>
      <c r="P12" s="113"/>
    </row>
    <row r="13" spans="1:41" ht="24" customHeight="1">
      <c r="A13" s="10">
        <v>9</v>
      </c>
      <c r="B13" s="64"/>
      <c r="C13" s="125"/>
      <c r="D13" s="12"/>
      <c r="E13" s="12"/>
      <c r="F13" s="12"/>
      <c r="G13" s="126"/>
      <c r="H13" s="12"/>
      <c r="I13" s="17"/>
      <c r="J13" s="127">
        <f t="shared" si="0"/>
        <v>0</v>
      </c>
      <c r="K13" s="128"/>
      <c r="L13" s="142"/>
      <c r="M13" s="130"/>
      <c r="N13" s="131"/>
      <c r="O13" s="15">
        <f t="shared" si="1"/>
        <v>0</v>
      </c>
      <c r="P13" s="113"/>
    </row>
    <row r="14" spans="1:41" ht="24" customHeight="1" thickBot="1">
      <c r="A14" s="86">
        <v>10</v>
      </c>
      <c r="B14" s="65"/>
      <c r="C14" s="132"/>
      <c r="D14" s="133"/>
      <c r="E14" s="133"/>
      <c r="F14" s="133"/>
      <c r="G14" s="134"/>
      <c r="H14" s="133"/>
      <c r="I14" s="135"/>
      <c r="J14" s="136">
        <f t="shared" si="0"/>
        <v>0</v>
      </c>
      <c r="K14" s="137"/>
      <c r="L14" s="144"/>
      <c r="M14" s="139"/>
      <c r="N14" s="140"/>
      <c r="O14" s="84">
        <f t="shared" si="1"/>
        <v>0</v>
      </c>
      <c r="P14" s="113"/>
    </row>
    <row r="15" spans="1:41" ht="24" customHeight="1">
      <c r="A15" s="115">
        <v>11</v>
      </c>
      <c r="B15" s="66"/>
      <c r="C15" s="116"/>
      <c r="D15" s="117"/>
      <c r="E15" s="145"/>
      <c r="F15" s="145"/>
      <c r="G15" s="118"/>
      <c r="H15" s="117"/>
      <c r="I15" s="119"/>
      <c r="J15" s="120">
        <f t="shared" si="0"/>
        <v>0</v>
      </c>
      <c r="K15" s="121"/>
      <c r="L15" s="141"/>
      <c r="M15" s="123"/>
      <c r="N15" s="124"/>
      <c r="O15" s="76">
        <f t="shared" si="1"/>
        <v>0</v>
      </c>
      <c r="P15" s="113"/>
    </row>
    <row r="16" spans="1:41" ht="24" customHeight="1">
      <c r="A16" s="10">
        <v>13</v>
      </c>
      <c r="B16" s="64"/>
      <c r="C16" s="125"/>
      <c r="D16" s="12"/>
      <c r="E16" s="12"/>
      <c r="F16" s="12"/>
      <c r="G16" s="126"/>
      <c r="H16" s="146"/>
      <c r="I16" s="17"/>
      <c r="J16" s="127">
        <f t="shared" si="0"/>
        <v>0</v>
      </c>
      <c r="K16" s="128"/>
      <c r="L16" s="142"/>
      <c r="M16" s="130"/>
      <c r="N16" s="131"/>
      <c r="O16" s="15">
        <f t="shared" si="1"/>
        <v>0</v>
      </c>
      <c r="P16" s="113"/>
    </row>
    <row r="17" spans="1:16" ht="24" customHeight="1">
      <c r="A17" s="10">
        <v>14</v>
      </c>
      <c r="B17" s="64"/>
      <c r="C17" s="125"/>
      <c r="D17" s="12"/>
      <c r="E17" s="12"/>
      <c r="F17" s="12"/>
      <c r="G17" s="126"/>
      <c r="H17" s="12"/>
      <c r="I17" s="17"/>
      <c r="J17" s="127">
        <f t="shared" si="0"/>
        <v>0</v>
      </c>
      <c r="K17" s="128"/>
      <c r="L17" s="142"/>
      <c r="M17" s="130"/>
      <c r="N17" s="131"/>
      <c r="O17" s="15">
        <f t="shared" si="1"/>
        <v>0</v>
      </c>
      <c r="P17" s="113"/>
    </row>
    <row r="18" spans="1:16" ht="24" customHeight="1" thickBot="1">
      <c r="A18" s="86">
        <v>15</v>
      </c>
      <c r="B18" s="65"/>
      <c r="C18" s="132"/>
      <c r="D18" s="133"/>
      <c r="E18" s="133"/>
      <c r="F18" s="133"/>
      <c r="G18" s="134"/>
      <c r="H18" s="133"/>
      <c r="I18" s="135"/>
      <c r="J18" s="136">
        <f t="shared" si="0"/>
        <v>0</v>
      </c>
      <c r="K18" s="137"/>
      <c r="L18" s="144"/>
      <c r="M18" s="139"/>
      <c r="N18" s="140"/>
      <c r="O18" s="84">
        <f t="shared" si="1"/>
        <v>0</v>
      </c>
      <c r="P18" s="113"/>
    </row>
    <row r="19" spans="1:16" ht="24" customHeight="1">
      <c r="A19" s="115">
        <v>16</v>
      </c>
      <c r="B19" s="66"/>
      <c r="C19" s="116"/>
      <c r="D19" s="117"/>
      <c r="E19" s="117"/>
      <c r="F19" s="117"/>
      <c r="G19" s="118"/>
      <c r="H19" s="117"/>
      <c r="I19" s="119"/>
      <c r="J19" s="120">
        <f t="shared" si="0"/>
        <v>0</v>
      </c>
      <c r="K19" s="121"/>
      <c r="L19" s="141"/>
      <c r="M19" s="123"/>
      <c r="N19" s="124"/>
      <c r="O19" s="76">
        <f t="shared" si="1"/>
        <v>0</v>
      </c>
      <c r="P19" s="113"/>
    </row>
    <row r="20" spans="1:16" ht="24" customHeight="1">
      <c r="A20" s="10">
        <v>18</v>
      </c>
      <c r="B20" s="64"/>
      <c r="C20" s="125"/>
      <c r="D20" s="12"/>
      <c r="E20" s="12"/>
      <c r="F20" s="12"/>
      <c r="G20" s="126"/>
      <c r="H20" s="12"/>
      <c r="I20" s="17"/>
      <c r="J20" s="127">
        <f t="shared" si="0"/>
        <v>0</v>
      </c>
      <c r="K20" s="128"/>
      <c r="L20" s="142"/>
      <c r="M20" s="130"/>
      <c r="N20" s="131"/>
      <c r="O20" s="15">
        <f t="shared" si="1"/>
        <v>0</v>
      </c>
      <c r="P20" s="113"/>
    </row>
    <row r="21" spans="1:16" ht="24" customHeight="1">
      <c r="A21" s="10">
        <v>19</v>
      </c>
      <c r="B21" s="64"/>
      <c r="C21" s="125"/>
      <c r="D21" s="12"/>
      <c r="E21" s="12"/>
      <c r="F21" s="12"/>
      <c r="G21" s="126"/>
      <c r="H21" s="12"/>
      <c r="I21" s="17"/>
      <c r="J21" s="127">
        <f t="shared" si="0"/>
        <v>0</v>
      </c>
      <c r="K21" s="128"/>
      <c r="L21" s="142"/>
      <c r="M21" s="130"/>
      <c r="N21" s="131"/>
      <c r="O21" s="15">
        <f t="shared" si="1"/>
        <v>0</v>
      </c>
      <c r="P21" s="113"/>
    </row>
    <row r="22" spans="1:16" ht="24" customHeight="1" thickBot="1">
      <c r="A22" s="86">
        <v>20</v>
      </c>
      <c r="B22" s="65"/>
      <c r="C22" s="132"/>
      <c r="D22" s="133"/>
      <c r="E22" s="133"/>
      <c r="F22" s="133"/>
      <c r="G22" s="134"/>
      <c r="H22" s="133"/>
      <c r="I22" s="135"/>
      <c r="J22" s="136">
        <f t="shared" si="0"/>
        <v>0</v>
      </c>
      <c r="K22" s="137"/>
      <c r="L22" s="144"/>
      <c r="M22" s="139"/>
      <c r="N22" s="140"/>
      <c r="O22" s="84">
        <f t="shared" si="1"/>
        <v>0</v>
      </c>
      <c r="P22" s="113"/>
    </row>
    <row r="23" spans="1:16" ht="24" customHeight="1">
      <c r="A23" s="115">
        <v>21</v>
      </c>
      <c r="B23" s="66"/>
      <c r="C23" s="116"/>
      <c r="D23" s="117"/>
      <c r="E23" s="117"/>
      <c r="F23" s="117"/>
      <c r="G23" s="118"/>
      <c r="H23" s="117"/>
      <c r="I23" s="119"/>
      <c r="J23" s="120">
        <f t="shared" si="0"/>
        <v>0</v>
      </c>
      <c r="K23" s="121"/>
      <c r="L23" s="141"/>
      <c r="M23" s="123"/>
      <c r="N23" s="124"/>
      <c r="O23" s="76">
        <f t="shared" si="1"/>
        <v>0</v>
      </c>
      <c r="P23" s="113"/>
    </row>
    <row r="24" spans="1:16" ht="24" customHeight="1">
      <c r="A24" s="10">
        <v>22</v>
      </c>
      <c r="B24" s="64"/>
      <c r="C24" s="125"/>
      <c r="D24" s="12"/>
      <c r="E24" s="12"/>
      <c r="F24" s="12"/>
      <c r="G24" s="126"/>
      <c r="H24" s="12"/>
      <c r="I24" s="17"/>
      <c r="J24" s="127">
        <f t="shared" si="0"/>
        <v>0</v>
      </c>
      <c r="K24" s="128"/>
      <c r="L24" s="142"/>
      <c r="M24" s="130"/>
      <c r="N24" s="131"/>
      <c r="O24" s="15">
        <f t="shared" si="1"/>
        <v>0</v>
      </c>
      <c r="P24" s="113"/>
    </row>
    <row r="25" spans="1:16" ht="24" customHeight="1">
      <c r="A25" s="10">
        <v>23</v>
      </c>
      <c r="B25" s="64"/>
      <c r="C25" s="125"/>
      <c r="D25" s="12"/>
      <c r="E25" s="12"/>
      <c r="F25" s="12"/>
      <c r="G25" s="126"/>
      <c r="H25" s="146"/>
      <c r="I25" s="17"/>
      <c r="J25" s="127">
        <f t="shared" si="0"/>
        <v>0</v>
      </c>
      <c r="K25" s="128"/>
      <c r="L25" s="142"/>
      <c r="M25" s="130"/>
      <c r="N25" s="131"/>
      <c r="O25" s="15">
        <f t="shared" si="1"/>
        <v>0</v>
      </c>
      <c r="P25" s="113"/>
    </row>
    <row r="26" spans="1:16" ht="24" customHeight="1">
      <c r="A26" s="10">
        <v>24</v>
      </c>
      <c r="B26" s="64"/>
      <c r="C26" s="125"/>
      <c r="D26" s="12"/>
      <c r="E26" s="12"/>
      <c r="F26" s="12"/>
      <c r="G26" s="126"/>
      <c r="H26" s="12"/>
      <c r="I26" s="17"/>
      <c r="J26" s="127">
        <f t="shared" si="0"/>
        <v>0</v>
      </c>
      <c r="K26" s="128"/>
      <c r="L26" s="142"/>
      <c r="M26" s="130"/>
      <c r="N26" s="131"/>
      <c r="O26" s="15">
        <f t="shared" si="1"/>
        <v>0</v>
      </c>
      <c r="P26" s="113"/>
    </row>
    <row r="27" spans="1:16" ht="24" customHeight="1" thickBot="1">
      <c r="A27" s="86">
        <v>25</v>
      </c>
      <c r="B27" s="65"/>
      <c r="C27" s="132"/>
      <c r="D27" s="133"/>
      <c r="E27" s="133"/>
      <c r="F27" s="133"/>
      <c r="G27" s="134"/>
      <c r="H27" s="133"/>
      <c r="I27" s="135"/>
      <c r="J27" s="136">
        <f t="shared" si="0"/>
        <v>0</v>
      </c>
      <c r="K27" s="137"/>
      <c r="L27" s="144"/>
      <c r="M27" s="139"/>
      <c r="N27" s="140"/>
      <c r="O27" s="84">
        <f t="shared" si="1"/>
        <v>0</v>
      </c>
      <c r="P27" s="113"/>
    </row>
    <row r="28" spans="1:16" ht="24" customHeight="1">
      <c r="A28" s="115">
        <v>26</v>
      </c>
      <c r="B28" s="66"/>
      <c r="C28" s="116"/>
      <c r="D28" s="117"/>
      <c r="E28" s="117"/>
      <c r="F28" s="117"/>
      <c r="G28" s="118"/>
      <c r="H28" s="117"/>
      <c r="I28" s="119"/>
      <c r="J28" s="120">
        <f t="shared" si="0"/>
        <v>0</v>
      </c>
      <c r="K28" s="121"/>
      <c r="L28" s="141"/>
      <c r="M28" s="123"/>
      <c r="N28" s="124"/>
      <c r="O28" s="76">
        <f t="shared" si="1"/>
        <v>0</v>
      </c>
      <c r="P28" s="113"/>
    </row>
    <row r="29" spans="1:16" ht="24" customHeight="1">
      <c r="A29" s="10">
        <v>27</v>
      </c>
      <c r="B29" s="64"/>
      <c r="C29" s="125"/>
      <c r="D29" s="12"/>
      <c r="E29" s="12"/>
      <c r="F29" s="12"/>
      <c r="G29" s="126"/>
      <c r="H29" s="12"/>
      <c r="I29" s="17"/>
      <c r="J29" s="127">
        <f t="shared" si="0"/>
        <v>0</v>
      </c>
      <c r="K29" s="128"/>
      <c r="L29" s="142"/>
      <c r="M29" s="130"/>
      <c r="N29" s="131"/>
      <c r="O29" s="15">
        <f t="shared" si="1"/>
        <v>0</v>
      </c>
      <c r="P29" s="113"/>
    </row>
    <row r="30" spans="1:16" ht="24" customHeight="1">
      <c r="A30" s="10">
        <v>28</v>
      </c>
      <c r="B30" s="64"/>
      <c r="C30" s="125"/>
      <c r="D30" s="12"/>
      <c r="E30" s="12"/>
      <c r="F30" s="12"/>
      <c r="G30" s="126"/>
      <c r="H30" s="12"/>
      <c r="I30" s="17"/>
      <c r="J30" s="127">
        <f t="shared" si="0"/>
        <v>0</v>
      </c>
      <c r="K30" s="128"/>
      <c r="L30" s="142"/>
      <c r="M30" s="130"/>
      <c r="N30" s="131"/>
      <c r="O30" s="15">
        <f t="shared" si="1"/>
        <v>0</v>
      </c>
      <c r="P30" s="113"/>
    </row>
    <row r="31" spans="1:16" ht="24" customHeight="1">
      <c r="A31" s="10">
        <v>29</v>
      </c>
      <c r="B31" s="64"/>
      <c r="C31" s="125"/>
      <c r="D31" s="12"/>
      <c r="E31" s="12"/>
      <c r="F31" s="12"/>
      <c r="G31" s="126"/>
      <c r="H31" s="12"/>
      <c r="I31" s="17"/>
      <c r="J31" s="127">
        <f t="shared" si="0"/>
        <v>0</v>
      </c>
      <c r="K31" s="128"/>
      <c r="L31" s="142"/>
      <c r="M31" s="130"/>
      <c r="N31" s="131"/>
      <c r="O31" s="15">
        <f t="shared" si="1"/>
        <v>0</v>
      </c>
      <c r="P31" s="113"/>
    </row>
    <row r="32" spans="1:16" ht="24" customHeight="1">
      <c r="A32" s="115">
        <v>31</v>
      </c>
      <c r="B32" s="66"/>
      <c r="C32" s="116"/>
      <c r="D32" s="117"/>
      <c r="E32" s="117"/>
      <c r="F32" s="117"/>
      <c r="G32" s="118"/>
      <c r="H32" s="117"/>
      <c r="I32" s="119"/>
      <c r="J32" s="120">
        <f t="shared" si="0"/>
        <v>0</v>
      </c>
      <c r="K32" s="121"/>
      <c r="L32" s="141"/>
      <c r="M32" s="123"/>
      <c r="N32" s="124"/>
      <c r="O32" s="76">
        <f t="shared" si="1"/>
        <v>0</v>
      </c>
      <c r="P32" s="113"/>
    </row>
    <row r="33" spans="1:16" ht="24" customHeight="1">
      <c r="A33" s="10">
        <v>32</v>
      </c>
      <c r="B33" s="64"/>
      <c r="C33" s="125"/>
      <c r="D33" s="12"/>
      <c r="E33" s="12"/>
      <c r="F33" s="12"/>
      <c r="G33" s="126"/>
      <c r="H33" s="12"/>
      <c r="I33" s="17"/>
      <c r="J33" s="127">
        <f t="shared" si="0"/>
        <v>0</v>
      </c>
      <c r="K33" s="128"/>
      <c r="L33" s="142"/>
      <c r="M33" s="130"/>
      <c r="N33" s="131"/>
      <c r="O33" s="15">
        <f t="shared" si="1"/>
        <v>0</v>
      </c>
      <c r="P33" s="113"/>
    </row>
    <row r="34" spans="1:16" ht="24" customHeight="1">
      <c r="A34" s="10">
        <v>33</v>
      </c>
      <c r="B34" s="64"/>
      <c r="C34" s="125"/>
      <c r="D34" s="12"/>
      <c r="E34" s="12"/>
      <c r="F34" s="12"/>
      <c r="G34" s="126"/>
      <c r="H34" s="12"/>
      <c r="I34" s="17"/>
      <c r="J34" s="127">
        <f t="shared" si="0"/>
        <v>0</v>
      </c>
      <c r="K34" s="128"/>
      <c r="L34" s="142"/>
      <c r="M34" s="130"/>
      <c r="N34" s="131"/>
      <c r="O34" s="15">
        <f t="shared" si="1"/>
        <v>0</v>
      </c>
      <c r="P34" s="113"/>
    </row>
    <row r="35" spans="1:16" ht="24" customHeight="1" thickBot="1">
      <c r="A35" s="86">
        <v>35</v>
      </c>
      <c r="B35" s="65"/>
      <c r="C35" s="132"/>
      <c r="D35" s="133"/>
      <c r="E35" s="133"/>
      <c r="F35" s="133"/>
      <c r="G35" s="134"/>
      <c r="H35" s="133"/>
      <c r="I35" s="135"/>
      <c r="J35" s="136">
        <f t="shared" si="0"/>
        <v>0</v>
      </c>
      <c r="K35" s="137"/>
      <c r="L35" s="144"/>
      <c r="M35" s="139"/>
      <c r="N35" s="140"/>
      <c r="O35" s="84">
        <f t="shared" si="1"/>
        <v>0</v>
      </c>
      <c r="P35" s="113"/>
    </row>
    <row r="36" spans="1:16" ht="24" customHeight="1">
      <c r="A36" s="115">
        <v>36</v>
      </c>
      <c r="B36" s="66"/>
      <c r="C36" s="116"/>
      <c r="D36" s="117"/>
      <c r="E36" s="117"/>
      <c r="F36" s="117"/>
      <c r="G36" s="118"/>
      <c r="H36" s="117"/>
      <c r="I36" s="119"/>
      <c r="J36" s="120">
        <f t="shared" si="0"/>
        <v>0</v>
      </c>
      <c r="K36" s="121"/>
      <c r="L36" s="141"/>
      <c r="M36" s="123"/>
      <c r="N36" s="124"/>
      <c r="O36" s="76">
        <f t="shared" si="1"/>
        <v>0</v>
      </c>
      <c r="P36" s="113"/>
    </row>
    <row r="37" spans="1:16" ht="24" customHeight="1">
      <c r="A37" s="10">
        <v>37</v>
      </c>
      <c r="B37" s="64"/>
      <c r="C37" s="125"/>
      <c r="D37" s="12"/>
      <c r="E37" s="12"/>
      <c r="F37" s="12"/>
      <c r="G37" s="126"/>
      <c r="H37" s="12"/>
      <c r="I37" s="17"/>
      <c r="J37" s="127">
        <f t="shared" si="0"/>
        <v>0</v>
      </c>
      <c r="K37" s="128"/>
      <c r="L37" s="142"/>
      <c r="M37" s="130"/>
      <c r="N37" s="131"/>
      <c r="O37" s="15">
        <f t="shared" si="1"/>
        <v>0</v>
      </c>
      <c r="P37" s="113"/>
    </row>
    <row r="38" spans="1:16" ht="24" customHeight="1">
      <c r="A38" s="10">
        <v>38</v>
      </c>
      <c r="B38" s="64"/>
      <c r="C38" s="125"/>
      <c r="D38" s="12"/>
      <c r="E38" s="12"/>
      <c r="F38" s="12"/>
      <c r="G38" s="126"/>
      <c r="H38" s="12"/>
      <c r="I38" s="17"/>
      <c r="J38" s="127">
        <f t="shared" si="0"/>
        <v>0</v>
      </c>
      <c r="K38" s="128"/>
      <c r="L38" s="142"/>
      <c r="M38" s="130"/>
      <c r="N38" s="131"/>
      <c r="O38" s="15">
        <f t="shared" si="1"/>
        <v>0</v>
      </c>
      <c r="P38" s="113"/>
    </row>
    <row r="39" spans="1:16" ht="24" customHeight="1">
      <c r="A39" s="10">
        <v>39</v>
      </c>
      <c r="B39" s="64"/>
      <c r="C39" s="125"/>
      <c r="D39" s="12"/>
      <c r="E39" s="12"/>
      <c r="F39" s="12"/>
      <c r="G39" s="126"/>
      <c r="H39" s="12"/>
      <c r="I39" s="17"/>
      <c r="J39" s="127">
        <f t="shared" si="0"/>
        <v>0</v>
      </c>
      <c r="K39" s="128"/>
      <c r="L39" s="142"/>
      <c r="M39" s="130"/>
      <c r="N39" s="131"/>
      <c r="O39" s="15">
        <f t="shared" si="1"/>
        <v>0</v>
      </c>
      <c r="P39" s="113"/>
    </row>
    <row r="40" spans="1:16" ht="20.25" thickBot="1">
      <c r="A40" s="86">
        <v>40</v>
      </c>
      <c r="B40" s="65"/>
      <c r="C40" s="132"/>
      <c r="D40" s="133"/>
      <c r="E40" s="133"/>
      <c r="F40" s="133"/>
      <c r="G40" s="134"/>
      <c r="H40" s="133"/>
      <c r="I40" s="153"/>
      <c r="J40" s="136">
        <f t="shared" si="0"/>
        <v>0</v>
      </c>
      <c r="K40" s="137"/>
      <c r="L40" s="144"/>
      <c r="M40" s="139"/>
      <c r="N40" s="140"/>
      <c r="O40" s="84">
        <f t="shared" si="1"/>
        <v>0</v>
      </c>
    </row>
    <row r="41" spans="1:16" ht="19.5">
      <c r="A41" s="115">
        <v>41</v>
      </c>
      <c r="B41" s="66"/>
      <c r="C41" s="116"/>
      <c r="D41" s="117"/>
      <c r="E41" s="117"/>
      <c r="F41" s="117"/>
      <c r="G41" s="117"/>
      <c r="H41" s="117"/>
      <c r="I41" s="119"/>
      <c r="J41" s="127"/>
      <c r="K41" s="128"/>
      <c r="L41" s="142"/>
      <c r="M41" s="149"/>
      <c r="N41" s="131"/>
      <c r="O41" s="15"/>
    </row>
    <row r="42" spans="1:16" ht="19.5">
      <c r="A42" s="10">
        <v>42</v>
      </c>
      <c r="B42" s="23"/>
      <c r="C42" s="125"/>
      <c r="D42" s="12"/>
      <c r="E42" s="12"/>
      <c r="F42" s="12"/>
      <c r="G42" s="12"/>
      <c r="H42" s="12"/>
      <c r="I42" s="17"/>
      <c r="J42" s="147"/>
      <c r="K42" s="148"/>
      <c r="L42" s="142"/>
      <c r="M42" s="149"/>
      <c r="N42" s="131"/>
      <c r="O42" s="15"/>
    </row>
    <row r="43" spans="1:16" ht="19.5">
      <c r="A43" s="10">
        <v>43</v>
      </c>
      <c r="B43" s="23"/>
      <c r="C43" s="125"/>
      <c r="D43" s="12"/>
      <c r="E43" s="12"/>
      <c r="F43" s="12"/>
      <c r="G43" s="12"/>
      <c r="H43" s="12"/>
      <c r="I43" s="17"/>
      <c r="J43" s="147"/>
      <c r="K43" s="148"/>
      <c r="L43" s="142"/>
      <c r="M43" s="149"/>
      <c r="N43" s="131"/>
      <c r="O43" s="15"/>
    </row>
    <row r="44" spans="1:16" ht="19.5">
      <c r="A44" s="10">
        <v>44</v>
      </c>
      <c r="B44" s="23"/>
      <c r="C44" s="125"/>
      <c r="D44" s="12"/>
      <c r="E44" s="12"/>
      <c r="F44" s="12"/>
      <c r="G44" s="12"/>
      <c r="H44" s="12"/>
      <c r="I44" s="17"/>
      <c r="J44" s="147"/>
      <c r="K44" s="148"/>
      <c r="L44" s="142"/>
      <c r="M44" s="149"/>
      <c r="N44" s="131"/>
      <c r="O44" s="15"/>
    </row>
    <row r="45" spans="1:16" ht="19.5">
      <c r="A45" s="10">
        <v>45</v>
      </c>
      <c r="B45" s="23"/>
      <c r="C45" s="125"/>
      <c r="D45" s="12"/>
      <c r="E45" s="12"/>
      <c r="F45" s="12"/>
      <c r="G45" s="12"/>
      <c r="H45" s="12"/>
      <c r="I45" s="17"/>
      <c r="J45" s="147"/>
      <c r="K45" s="148"/>
      <c r="L45" s="142"/>
      <c r="M45" s="149"/>
      <c r="N45" s="131"/>
      <c r="O45" s="15"/>
    </row>
    <row r="46" spans="1:16" ht="19.5">
      <c r="A46" s="10">
        <v>46</v>
      </c>
      <c r="B46" s="23"/>
      <c r="C46" s="125"/>
      <c r="D46" s="12"/>
      <c r="E46" s="12"/>
      <c r="F46" s="12"/>
      <c r="G46" s="12"/>
      <c r="H46" s="12"/>
      <c r="I46" s="17"/>
      <c r="J46" s="147"/>
      <c r="K46" s="148"/>
      <c r="L46" s="142"/>
      <c r="M46" s="149"/>
      <c r="N46" s="131"/>
      <c r="O46" s="15"/>
    </row>
    <row r="47" spans="1:16" ht="19.5">
      <c r="A47" s="10">
        <v>47</v>
      </c>
      <c r="B47" s="23"/>
      <c r="C47" s="125"/>
      <c r="D47" s="12"/>
      <c r="E47" s="12"/>
      <c r="F47" s="12"/>
      <c r="G47" s="12"/>
      <c r="H47" s="12"/>
      <c r="I47" s="17"/>
      <c r="J47" s="147"/>
      <c r="K47" s="148"/>
      <c r="L47" s="142"/>
      <c r="M47" s="149"/>
      <c r="N47" s="131"/>
      <c r="O47" s="15"/>
    </row>
    <row r="48" spans="1:16" ht="19.5">
      <c r="A48" s="10">
        <v>48</v>
      </c>
      <c r="B48" s="23"/>
      <c r="C48" s="125"/>
      <c r="D48" s="12"/>
      <c r="E48" s="12"/>
      <c r="F48" s="12"/>
      <c r="G48" s="12"/>
      <c r="H48" s="12"/>
      <c r="I48" s="17"/>
      <c r="J48" s="147"/>
      <c r="K48" s="148"/>
      <c r="L48" s="142"/>
      <c r="M48" s="149"/>
      <c r="N48" s="131"/>
      <c r="O48" s="15"/>
    </row>
    <row r="49" spans="1:15" ht="19.5">
      <c r="A49" s="10">
        <v>49</v>
      </c>
      <c r="B49" s="23"/>
      <c r="C49" s="125"/>
      <c r="D49" s="12"/>
      <c r="E49" s="12"/>
      <c r="F49" s="12"/>
      <c r="G49" s="12"/>
      <c r="H49" s="12"/>
      <c r="I49" s="17"/>
      <c r="J49" s="147"/>
      <c r="K49" s="148"/>
      <c r="L49" s="142"/>
      <c r="M49" s="149"/>
      <c r="N49" s="131"/>
      <c r="O49" s="15"/>
    </row>
    <row r="50" spans="1:15" ht="20.25" thickBot="1">
      <c r="A50" s="10">
        <v>50</v>
      </c>
      <c r="B50" s="23"/>
      <c r="C50" s="132"/>
      <c r="D50" s="133"/>
      <c r="E50" s="133"/>
      <c r="F50" s="133"/>
      <c r="G50" s="133"/>
      <c r="H50" s="133"/>
      <c r="I50" s="135"/>
      <c r="J50" s="150"/>
      <c r="K50" s="151"/>
      <c r="L50" s="144"/>
      <c r="M50" s="152"/>
      <c r="N50" s="131"/>
      <c r="O50" s="15"/>
    </row>
    <row r="51" spans="1:15">
      <c r="B51" s="50" t="s">
        <v>2</v>
      </c>
      <c r="C51" s="51"/>
      <c r="D51" s="51"/>
      <c r="E51" s="51"/>
      <c r="F51" s="51"/>
      <c r="G51" s="51"/>
      <c r="H51" s="51"/>
      <c r="I51" s="51"/>
      <c r="J51" s="51">
        <f t="shared" ref="J51:O51" si="2">COUNTIF(J$5:J$48,"=100")</f>
        <v>0</v>
      </c>
      <c r="K51" s="51">
        <f t="shared" si="2"/>
        <v>0</v>
      </c>
      <c r="L51" s="51">
        <f t="shared" si="2"/>
        <v>0</v>
      </c>
      <c r="M51" s="51">
        <f t="shared" si="2"/>
        <v>0</v>
      </c>
      <c r="N51" s="51">
        <f t="shared" si="2"/>
        <v>0</v>
      </c>
      <c r="O51" s="51">
        <f t="shared" si="2"/>
        <v>0</v>
      </c>
    </row>
    <row r="52" spans="1:15">
      <c r="B52" s="52" t="s">
        <v>4</v>
      </c>
      <c r="C52" s="20"/>
      <c r="D52" s="20"/>
      <c r="E52" s="20"/>
      <c r="F52" s="20"/>
      <c r="G52" s="20"/>
      <c r="H52" s="20"/>
      <c r="I52" s="20"/>
      <c r="J52" s="20">
        <f t="shared" ref="J52:O52" si="3">COUNTIF(J$5:J$48,"&gt;=90")-J51</f>
        <v>0</v>
      </c>
      <c r="K52" s="20">
        <f t="shared" si="3"/>
        <v>0</v>
      </c>
      <c r="L52" s="20">
        <f t="shared" si="3"/>
        <v>0</v>
      </c>
      <c r="M52" s="20">
        <f t="shared" si="3"/>
        <v>0</v>
      </c>
      <c r="N52" s="20">
        <f t="shared" si="3"/>
        <v>0</v>
      </c>
      <c r="O52" s="20">
        <f t="shared" si="3"/>
        <v>0</v>
      </c>
    </row>
    <row r="53" spans="1:15" ht="17.25" thickBot="1">
      <c r="B53" s="53" t="s">
        <v>5</v>
      </c>
      <c r="C53" s="48"/>
      <c r="D53" s="48"/>
      <c r="E53" s="48"/>
      <c r="F53" s="48"/>
      <c r="G53" s="48"/>
      <c r="H53" s="48"/>
      <c r="I53" s="48"/>
      <c r="J53" s="48">
        <f t="shared" ref="J53:O53" si="4">COUNTIF(J$5:J$48,"&gt;=80")-J52-J51</f>
        <v>0</v>
      </c>
      <c r="K53" s="48">
        <f t="shared" si="4"/>
        <v>0</v>
      </c>
      <c r="L53" s="48">
        <f t="shared" si="4"/>
        <v>0</v>
      </c>
      <c r="M53" s="48">
        <f t="shared" si="4"/>
        <v>0</v>
      </c>
      <c r="N53" s="48">
        <f t="shared" si="4"/>
        <v>0</v>
      </c>
      <c r="O53" s="48">
        <f t="shared" si="4"/>
        <v>0</v>
      </c>
    </row>
    <row r="54" spans="1:15">
      <c r="B54" s="46" t="s">
        <v>6</v>
      </c>
      <c r="C54" s="47"/>
      <c r="D54" s="47"/>
      <c r="E54" s="47"/>
      <c r="F54" s="47"/>
      <c r="G54" s="47"/>
      <c r="H54" s="47"/>
      <c r="I54" s="47"/>
      <c r="J54" s="47">
        <f t="shared" ref="J54:O54" si="5">COUNTIF(J$5:J$43,"&gt;=70")-J53-J52-J51</f>
        <v>0</v>
      </c>
      <c r="K54" s="47">
        <f t="shared" si="5"/>
        <v>0</v>
      </c>
      <c r="L54" s="47">
        <f t="shared" si="5"/>
        <v>0</v>
      </c>
      <c r="M54" s="47">
        <f t="shared" si="5"/>
        <v>0</v>
      </c>
      <c r="N54" s="47">
        <f t="shared" si="5"/>
        <v>0</v>
      </c>
      <c r="O54" s="47">
        <f t="shared" si="5"/>
        <v>0</v>
      </c>
    </row>
    <row r="55" spans="1:15">
      <c r="B55" s="19" t="s">
        <v>14</v>
      </c>
      <c r="C55" s="20"/>
      <c r="D55" s="20"/>
      <c r="E55" s="20"/>
      <c r="F55" s="20"/>
      <c r="G55" s="20"/>
      <c r="H55" s="20"/>
      <c r="I55" s="20"/>
      <c r="J55" s="20">
        <f t="shared" ref="J55:O55" si="6">COUNTIF(J$5:J$48,"&gt;=59.5")-J54-J53-J52-J51</f>
        <v>0</v>
      </c>
      <c r="K55" s="20">
        <f t="shared" si="6"/>
        <v>0</v>
      </c>
      <c r="L55" s="20">
        <f t="shared" si="6"/>
        <v>0</v>
      </c>
      <c r="M55" s="20">
        <f t="shared" si="6"/>
        <v>0</v>
      </c>
      <c r="N55" s="20">
        <f t="shared" si="6"/>
        <v>0</v>
      </c>
      <c r="O55" s="20">
        <f t="shared" si="6"/>
        <v>0</v>
      </c>
    </row>
    <row r="56" spans="1:15">
      <c r="B56" s="19" t="s">
        <v>7</v>
      </c>
      <c r="C56" s="20"/>
      <c r="D56" s="20"/>
      <c r="E56" s="20"/>
      <c r="F56" s="20"/>
      <c r="G56" s="20"/>
      <c r="H56" s="20"/>
      <c r="I56" s="20"/>
      <c r="J56" s="20">
        <f t="shared" ref="J56:O56" si="7">COUNTIF(J$5:J$48,"&gt;=50")-J55-J54-J53-J52-J51</f>
        <v>0</v>
      </c>
      <c r="K56" s="20">
        <f t="shared" si="7"/>
        <v>0</v>
      </c>
      <c r="L56" s="20">
        <f t="shared" si="7"/>
        <v>0</v>
      </c>
      <c r="M56" s="20">
        <f t="shared" si="7"/>
        <v>0</v>
      </c>
      <c r="N56" s="20">
        <f t="shared" si="7"/>
        <v>0</v>
      </c>
      <c r="O56" s="20">
        <f t="shared" si="7"/>
        <v>0</v>
      </c>
    </row>
    <row r="57" spans="1:15">
      <c r="B57" s="19" t="s">
        <v>8</v>
      </c>
      <c r="C57" s="20"/>
      <c r="D57" s="20"/>
      <c r="E57" s="20"/>
      <c r="F57" s="20"/>
      <c r="G57" s="20"/>
      <c r="H57" s="20"/>
      <c r="I57" s="20"/>
      <c r="J57" s="20">
        <f t="shared" ref="J57:O57" si="8">COUNTIF(J$5:J$48,"&gt;=40")-J56-J55-J54-J53-J52-J51</f>
        <v>0</v>
      </c>
      <c r="K57" s="20">
        <f t="shared" si="8"/>
        <v>0</v>
      </c>
      <c r="L57" s="20">
        <f t="shared" si="8"/>
        <v>0</v>
      </c>
      <c r="M57" s="20">
        <f t="shared" si="8"/>
        <v>0</v>
      </c>
      <c r="N57" s="20">
        <f t="shared" si="8"/>
        <v>0</v>
      </c>
      <c r="O57" s="20">
        <f t="shared" si="8"/>
        <v>0</v>
      </c>
    </row>
    <row r="58" spans="1:15">
      <c r="B58" s="19" t="s">
        <v>9</v>
      </c>
      <c r="C58" s="20"/>
      <c r="D58" s="20"/>
      <c r="E58" s="20"/>
      <c r="F58" s="20"/>
      <c r="G58" s="20"/>
      <c r="H58" s="20"/>
      <c r="I58" s="20"/>
      <c r="J58" s="20">
        <f t="shared" ref="J58:O58" si="9">COUNTIF(J$5:J$48,"&gt;=30")-J57-J56-J55-J54-J53-J52-J51</f>
        <v>0</v>
      </c>
      <c r="K58" s="20">
        <f t="shared" si="9"/>
        <v>0</v>
      </c>
      <c r="L58" s="20">
        <f t="shared" si="9"/>
        <v>0</v>
      </c>
      <c r="M58" s="20">
        <f t="shared" si="9"/>
        <v>0</v>
      </c>
      <c r="N58" s="20">
        <f t="shared" si="9"/>
        <v>0</v>
      </c>
      <c r="O58" s="20">
        <f t="shared" si="9"/>
        <v>0</v>
      </c>
    </row>
    <row r="59" spans="1:15">
      <c r="B59" s="20" t="s">
        <v>3</v>
      </c>
      <c r="C59" s="20"/>
      <c r="D59" s="20"/>
      <c r="E59" s="20"/>
      <c r="F59" s="20"/>
      <c r="G59" s="20"/>
      <c r="H59" s="20"/>
      <c r="I59" s="20"/>
      <c r="J59" s="20">
        <f t="shared" ref="J59:O59" si="10">COUNTIF(J$5:J$48,"&lt;30")</f>
        <v>36</v>
      </c>
      <c r="K59" s="20">
        <f t="shared" si="10"/>
        <v>0</v>
      </c>
      <c r="L59" s="20">
        <f t="shared" si="10"/>
        <v>0</v>
      </c>
      <c r="M59" s="20">
        <f t="shared" si="10"/>
        <v>0</v>
      </c>
      <c r="N59" s="20">
        <f t="shared" si="10"/>
        <v>0</v>
      </c>
      <c r="O59" s="20">
        <f t="shared" si="10"/>
        <v>36</v>
      </c>
    </row>
    <row r="60" spans="1:15">
      <c r="B60" s="19" t="s">
        <v>19</v>
      </c>
      <c r="C60" s="20"/>
      <c r="D60" s="20"/>
      <c r="E60" s="20"/>
      <c r="F60" s="20"/>
      <c r="G60" s="20"/>
      <c r="H60" s="20"/>
      <c r="I60" s="20"/>
      <c r="J60" s="20">
        <f t="shared" ref="J60:O60" si="11">J59+J58+J57+J56</f>
        <v>36</v>
      </c>
      <c r="K60" s="20">
        <f t="shared" si="11"/>
        <v>0</v>
      </c>
      <c r="L60" s="20">
        <f t="shared" si="11"/>
        <v>0</v>
      </c>
      <c r="M60" s="20">
        <f t="shared" si="11"/>
        <v>0</v>
      </c>
      <c r="N60" s="20">
        <f t="shared" si="11"/>
        <v>0</v>
      </c>
      <c r="O60" s="20">
        <f t="shared" si="11"/>
        <v>36</v>
      </c>
    </row>
    <row r="61" spans="1:15">
      <c r="A61" s="7">
        <v>42</v>
      </c>
      <c r="B61" s="161" t="s">
        <v>86</v>
      </c>
      <c r="C61" s="54"/>
      <c r="D61" s="54"/>
      <c r="E61" s="54"/>
      <c r="F61" s="54"/>
      <c r="G61" s="54"/>
      <c r="H61" s="54"/>
      <c r="I61" s="54"/>
      <c r="J61" s="54">
        <f t="shared" ref="J61:O61" si="12">AVERAGE(J5:J50)</f>
        <v>0</v>
      </c>
      <c r="K61" s="54" t="e">
        <f t="shared" si="12"/>
        <v>#DIV/0!</v>
      </c>
      <c r="L61" s="54" t="e">
        <f t="shared" si="12"/>
        <v>#DIV/0!</v>
      </c>
      <c r="M61" s="54" t="e">
        <f t="shared" si="12"/>
        <v>#DIV/0!</v>
      </c>
      <c r="N61" s="54" t="e">
        <f t="shared" si="12"/>
        <v>#DIV/0!</v>
      </c>
      <c r="O61" s="54">
        <f t="shared" si="12"/>
        <v>0</v>
      </c>
    </row>
    <row r="63" spans="1:15">
      <c r="D63" s="163"/>
      <c r="E63" s="165"/>
      <c r="F63" s="165"/>
      <c r="G63" s="165"/>
      <c r="H63" s="165"/>
      <c r="I63" s="165"/>
    </row>
    <row r="64" spans="1:15">
      <c r="D64" s="166"/>
      <c r="E64" s="164"/>
      <c r="F64" s="164"/>
      <c r="G64" s="164"/>
      <c r="H64" s="164"/>
      <c r="I64" s="165"/>
    </row>
    <row r="65" spans="4:4">
      <c r="D65" s="167"/>
    </row>
    <row r="66" spans="4:4">
      <c r="D66" s="167"/>
    </row>
  </sheetData>
  <phoneticPr fontId="2" type="noConversion"/>
  <conditionalFormatting sqref="O5:O50">
    <cfRule type="cellIs" dxfId="43" priority="44" stopIfTrue="1" operator="lessThan">
      <formula>60</formula>
    </cfRule>
  </conditionalFormatting>
  <pageMargins left="0.74803149606299213" right="0.74803149606299213" top="0.98425196850393704" bottom="0.98425196850393704" header="0.51181102362204722" footer="0.51181102362204722"/>
  <pageSetup paperSize="12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view="pageBreakPreview" zoomScale="120" zoomScaleNormal="75" zoomScaleSheetLayoutView="120" workbookViewId="0">
      <selection activeCell="G34" sqref="G34:I34"/>
    </sheetView>
  </sheetViews>
  <sheetFormatPr defaultRowHeight="15.75"/>
  <cols>
    <col min="1" max="1" width="5.875" style="3" bestFit="1" customWidth="1"/>
    <col min="2" max="2" width="7.5" style="3" customWidth="1"/>
    <col min="3" max="3" width="6.25" style="3" customWidth="1"/>
    <col min="4" max="4" width="5.875" style="3" bestFit="1" customWidth="1"/>
    <col min="5" max="5" width="7.5" style="3" customWidth="1"/>
    <col min="6" max="6" width="5.5" style="3" customWidth="1"/>
    <col min="7" max="7" width="5.875" style="3" bestFit="1" customWidth="1"/>
    <col min="8" max="8" width="7.5" style="3" customWidth="1"/>
    <col min="9" max="9" width="5.5" style="3" customWidth="1"/>
    <col min="10" max="10" width="6" style="1" bestFit="1" customWidth="1"/>
    <col min="11" max="11" width="7.5" style="3" customWidth="1"/>
    <col min="12" max="12" width="5.5" style="3" customWidth="1"/>
    <col min="13" max="16384" width="9" style="3"/>
  </cols>
  <sheetData>
    <row r="1" spans="1:12" ht="16.5">
      <c r="A1" s="107">
        <f>'209'!B3</f>
        <v>209</v>
      </c>
      <c r="B1" s="106" t="s">
        <v>79</v>
      </c>
      <c r="C1" s="110" t="s">
        <v>80</v>
      </c>
      <c r="D1" s="107">
        <f>'210'!B3</f>
        <v>210</v>
      </c>
      <c r="E1" s="106" t="s">
        <v>79</v>
      </c>
      <c r="F1" s="110" t="s">
        <v>80</v>
      </c>
      <c r="G1" s="108">
        <f>'211'!B3</f>
        <v>211</v>
      </c>
      <c r="H1" s="106" t="s">
        <v>79</v>
      </c>
      <c r="I1" s="110" t="s">
        <v>80</v>
      </c>
      <c r="J1" s="107">
        <f>'311'!B3</f>
        <v>311</v>
      </c>
      <c r="K1" s="106" t="s">
        <v>79</v>
      </c>
      <c r="L1" s="110" t="s">
        <v>80</v>
      </c>
    </row>
    <row r="2" spans="1:12" ht="18.75" customHeight="1">
      <c r="A2" s="52">
        <f>'209'!$A5</f>
        <v>1</v>
      </c>
      <c r="B2" s="20">
        <f>'209'!B5</f>
        <v>0</v>
      </c>
      <c r="C2" s="59">
        <f>'209'!M5</f>
        <v>0</v>
      </c>
      <c r="D2" s="52" t="str">
        <f>'210'!$A5</f>
        <v>01</v>
      </c>
      <c r="E2" s="20">
        <f>'210'!B5</f>
        <v>0</v>
      </c>
      <c r="F2" s="59">
        <f>'210'!M5</f>
        <v>0</v>
      </c>
      <c r="G2" s="60" t="str">
        <f>'211'!A5</f>
        <v>01</v>
      </c>
      <c r="H2" s="20">
        <f>'211'!B5</f>
        <v>0</v>
      </c>
      <c r="I2" s="59">
        <f>'211'!M5</f>
        <v>0</v>
      </c>
      <c r="J2" s="52">
        <f>'311'!$A5</f>
        <v>1</v>
      </c>
      <c r="K2" s="20">
        <f>'311'!B5</f>
        <v>0</v>
      </c>
      <c r="L2" s="59">
        <f>'311'!K5</f>
        <v>0</v>
      </c>
    </row>
    <row r="3" spans="1:12" ht="18.75" customHeight="1">
      <c r="A3" s="52">
        <f>'209'!$A6</f>
        <v>2</v>
      </c>
      <c r="B3" s="20">
        <f>'209'!B6</f>
        <v>0</v>
      </c>
      <c r="C3" s="59">
        <f>'209'!M6</f>
        <v>0</v>
      </c>
      <c r="D3" s="52" t="str">
        <f>'210'!$A6</f>
        <v>02</v>
      </c>
      <c r="E3" s="20">
        <f>'210'!B6</f>
        <v>0</v>
      </c>
      <c r="F3" s="59">
        <f>'210'!M6</f>
        <v>0</v>
      </c>
      <c r="G3" s="60" t="str">
        <f>'211'!A6</f>
        <v>02</v>
      </c>
      <c r="H3" s="20">
        <f>'211'!B6</f>
        <v>0</v>
      </c>
      <c r="I3" s="59">
        <f>'211'!M6</f>
        <v>0</v>
      </c>
      <c r="J3" s="52">
        <f>'311'!$A6</f>
        <v>2</v>
      </c>
      <c r="K3" s="20">
        <f>'311'!B6</f>
        <v>0</v>
      </c>
      <c r="L3" s="59">
        <f>'311'!K6</f>
        <v>0</v>
      </c>
    </row>
    <row r="4" spans="1:12" ht="18.75" customHeight="1">
      <c r="A4" s="52">
        <f>'209'!$A7</f>
        <v>3</v>
      </c>
      <c r="B4" s="20">
        <f>'209'!B7</f>
        <v>0</v>
      </c>
      <c r="C4" s="59">
        <f>'209'!M7</f>
        <v>0</v>
      </c>
      <c r="D4" s="52" t="str">
        <f>'210'!$A7</f>
        <v>03</v>
      </c>
      <c r="E4" s="20">
        <f>'210'!B7</f>
        <v>0</v>
      </c>
      <c r="F4" s="59">
        <f>'210'!M7</f>
        <v>0</v>
      </c>
      <c r="G4" s="60" t="str">
        <f>'211'!A7</f>
        <v>03</v>
      </c>
      <c r="H4" s="20">
        <f>'211'!B7</f>
        <v>0</v>
      </c>
      <c r="I4" s="59">
        <f>'211'!M7</f>
        <v>0</v>
      </c>
      <c r="J4" s="52">
        <f>'311'!$A7</f>
        <v>3</v>
      </c>
      <c r="K4" s="20">
        <f>'311'!B7</f>
        <v>0</v>
      </c>
      <c r="L4" s="59">
        <f>'311'!K7</f>
        <v>0</v>
      </c>
    </row>
    <row r="5" spans="1:12" ht="18.75" customHeight="1">
      <c r="A5" s="52">
        <f>'209'!$A8</f>
        <v>4</v>
      </c>
      <c r="B5" s="20">
        <f>'209'!B8</f>
        <v>0</v>
      </c>
      <c r="C5" s="59">
        <f>'209'!M8</f>
        <v>0</v>
      </c>
      <c r="D5" s="52" t="str">
        <f>'210'!$A8</f>
        <v>04</v>
      </c>
      <c r="E5" s="20">
        <f>'210'!B8</f>
        <v>0</v>
      </c>
      <c r="F5" s="59">
        <f>'210'!M8</f>
        <v>0</v>
      </c>
      <c r="G5" s="60" t="str">
        <f>'211'!A8</f>
        <v>04</v>
      </c>
      <c r="H5" s="20">
        <f>'211'!B8</f>
        <v>0</v>
      </c>
      <c r="I5" s="59">
        <f>'211'!M8</f>
        <v>0</v>
      </c>
      <c r="J5" s="52">
        <f>'311'!$A8</f>
        <v>4</v>
      </c>
      <c r="K5" s="20">
        <f>'311'!B8</f>
        <v>0</v>
      </c>
      <c r="L5" s="59">
        <f>'311'!K8</f>
        <v>0</v>
      </c>
    </row>
    <row r="6" spans="1:12" ht="18.75" customHeight="1">
      <c r="A6" s="52">
        <f>'209'!$A9</f>
        <v>5</v>
      </c>
      <c r="B6" s="20">
        <f>'209'!B9</f>
        <v>0</v>
      </c>
      <c r="C6" s="59">
        <f>'209'!M9</f>
        <v>0</v>
      </c>
      <c r="D6" s="52" t="str">
        <f>'210'!$A9</f>
        <v>05</v>
      </c>
      <c r="E6" s="20">
        <f>'210'!B9</f>
        <v>0</v>
      </c>
      <c r="F6" s="59">
        <f>'210'!M9</f>
        <v>0</v>
      </c>
      <c r="G6" s="60" t="str">
        <f>'211'!A9</f>
        <v>05</v>
      </c>
      <c r="H6" s="20">
        <f>'211'!B9</f>
        <v>0</v>
      </c>
      <c r="I6" s="59">
        <f>'211'!M9</f>
        <v>0</v>
      </c>
      <c r="J6" s="52">
        <f>'311'!$A9</f>
        <v>5</v>
      </c>
      <c r="K6" s="20">
        <f>'311'!B9</f>
        <v>0</v>
      </c>
      <c r="L6" s="59">
        <f>'311'!K9</f>
        <v>0</v>
      </c>
    </row>
    <row r="7" spans="1:12" ht="18.75" customHeight="1">
      <c r="A7" s="52">
        <f>'209'!$A10</f>
        <v>6</v>
      </c>
      <c r="B7" s="20">
        <f>'209'!B10</f>
        <v>0</v>
      </c>
      <c r="C7" s="59">
        <f>'209'!M10</f>
        <v>0</v>
      </c>
      <c r="D7" s="52" t="str">
        <f>'210'!$A10</f>
        <v>06</v>
      </c>
      <c r="E7" s="20">
        <f>'210'!B10</f>
        <v>0</v>
      </c>
      <c r="F7" s="59">
        <f>'210'!M10</f>
        <v>0</v>
      </c>
      <c r="G7" s="60" t="str">
        <f>'211'!A10</f>
        <v>06</v>
      </c>
      <c r="H7" s="20">
        <f>'211'!B10</f>
        <v>0</v>
      </c>
      <c r="I7" s="59">
        <f>'211'!M10</f>
        <v>0</v>
      </c>
      <c r="J7" s="52">
        <f>'311'!$A10</f>
        <v>6</v>
      </c>
      <c r="K7" s="20">
        <f>'311'!B10</f>
        <v>0</v>
      </c>
      <c r="L7" s="59">
        <f>'311'!K10</f>
        <v>0</v>
      </c>
    </row>
    <row r="8" spans="1:12" ht="18.75" customHeight="1">
      <c r="A8" s="52">
        <f>'209'!$A11</f>
        <v>7</v>
      </c>
      <c r="B8" s="20">
        <f>'209'!B11</f>
        <v>0</v>
      </c>
      <c r="C8" s="59">
        <f>'209'!M11</f>
        <v>0</v>
      </c>
      <c r="D8" s="52" t="str">
        <f>'210'!$A11</f>
        <v>07</v>
      </c>
      <c r="E8" s="20">
        <f>'210'!B11</f>
        <v>0</v>
      </c>
      <c r="F8" s="59">
        <f>'210'!M11</f>
        <v>0</v>
      </c>
      <c r="G8" s="60" t="str">
        <f>'211'!A11</f>
        <v>07</v>
      </c>
      <c r="H8" s="20">
        <f>'211'!B11</f>
        <v>0</v>
      </c>
      <c r="I8" s="59">
        <f>'211'!M11</f>
        <v>0</v>
      </c>
      <c r="J8" s="52">
        <f>'311'!$A11</f>
        <v>7</v>
      </c>
      <c r="K8" s="20">
        <f>'311'!B11</f>
        <v>0</v>
      </c>
      <c r="L8" s="59">
        <f>'311'!K11</f>
        <v>0</v>
      </c>
    </row>
    <row r="9" spans="1:12" ht="18.75" customHeight="1">
      <c r="A9" s="52">
        <f>'209'!$A12</f>
        <v>8</v>
      </c>
      <c r="B9" s="20">
        <f>'209'!B12</f>
        <v>0</v>
      </c>
      <c r="C9" s="59">
        <f>'209'!M12</f>
        <v>0</v>
      </c>
      <c r="D9" s="52" t="str">
        <f>'210'!$A12</f>
        <v>08</v>
      </c>
      <c r="E9" s="20">
        <f>'210'!B12</f>
        <v>0</v>
      </c>
      <c r="F9" s="59">
        <f>'210'!M12</f>
        <v>0</v>
      </c>
      <c r="G9" s="60" t="str">
        <f>'211'!A12</f>
        <v>08</v>
      </c>
      <c r="H9" s="20">
        <f>'211'!B12</f>
        <v>0</v>
      </c>
      <c r="I9" s="59">
        <f>'211'!M12</f>
        <v>0</v>
      </c>
      <c r="J9" s="52">
        <f>'311'!$A12</f>
        <v>8</v>
      </c>
      <c r="K9" s="20">
        <f>'311'!B12</f>
        <v>0</v>
      </c>
      <c r="L9" s="59">
        <f>'311'!K12</f>
        <v>0</v>
      </c>
    </row>
    <row r="10" spans="1:12" ht="18.75" customHeight="1">
      <c r="A10" s="52">
        <f>'209'!$A13</f>
        <v>9</v>
      </c>
      <c r="B10" s="20">
        <f>'209'!B13</f>
        <v>0</v>
      </c>
      <c r="C10" s="59">
        <f>'209'!M13</f>
        <v>0</v>
      </c>
      <c r="D10" s="52" t="str">
        <f>'210'!$A13</f>
        <v>09</v>
      </c>
      <c r="E10" s="20">
        <f>'210'!B13</f>
        <v>0</v>
      </c>
      <c r="F10" s="59">
        <f>'210'!M13</f>
        <v>0</v>
      </c>
      <c r="G10" s="60" t="str">
        <f>'211'!A13</f>
        <v>09</v>
      </c>
      <c r="H10" s="20">
        <f>'211'!B13</f>
        <v>0</v>
      </c>
      <c r="I10" s="59">
        <f>'211'!M13</f>
        <v>0</v>
      </c>
      <c r="J10" s="52">
        <f>'311'!$A13</f>
        <v>9</v>
      </c>
      <c r="K10" s="20">
        <f>'311'!B13</f>
        <v>0</v>
      </c>
      <c r="L10" s="59">
        <f>'311'!K13</f>
        <v>0</v>
      </c>
    </row>
    <row r="11" spans="1:12" ht="18.75" customHeight="1">
      <c r="A11" s="52">
        <f>'209'!$A14</f>
        <v>10</v>
      </c>
      <c r="B11" s="20">
        <f>'209'!B14</f>
        <v>0</v>
      </c>
      <c r="C11" s="59">
        <f>'209'!M14</f>
        <v>0</v>
      </c>
      <c r="D11" s="52" t="str">
        <f>'210'!$A14</f>
        <v>10</v>
      </c>
      <c r="E11" s="20">
        <f>'210'!B14</f>
        <v>0</v>
      </c>
      <c r="F11" s="59">
        <f>'210'!M14</f>
        <v>0</v>
      </c>
      <c r="G11" s="60" t="str">
        <f>'211'!A14</f>
        <v>10</v>
      </c>
      <c r="H11" s="20">
        <f>'211'!B14</f>
        <v>0</v>
      </c>
      <c r="I11" s="59">
        <f>'211'!M14</f>
        <v>0</v>
      </c>
      <c r="J11" s="52">
        <f>'311'!$A14</f>
        <v>10</v>
      </c>
      <c r="K11" s="20">
        <f>'311'!B14</f>
        <v>0</v>
      </c>
      <c r="L11" s="59">
        <f>'311'!K14</f>
        <v>0</v>
      </c>
    </row>
    <row r="12" spans="1:12" ht="18.75" customHeight="1">
      <c r="A12" s="52">
        <f>'209'!$A15</f>
        <v>11</v>
      </c>
      <c r="B12" s="20">
        <f>'209'!B15</f>
        <v>0</v>
      </c>
      <c r="C12" s="59">
        <f>'209'!M15</f>
        <v>0</v>
      </c>
      <c r="D12" s="52" t="str">
        <f>'210'!$A15</f>
        <v>11</v>
      </c>
      <c r="E12" s="20">
        <f>'210'!B15</f>
        <v>0</v>
      </c>
      <c r="F12" s="59">
        <f>'210'!M15</f>
        <v>0</v>
      </c>
      <c r="G12" s="60" t="str">
        <f>'211'!A15</f>
        <v>11</v>
      </c>
      <c r="H12" s="20">
        <f>'211'!B15</f>
        <v>0</v>
      </c>
      <c r="I12" s="59">
        <f>'211'!M15</f>
        <v>0</v>
      </c>
      <c r="J12" s="52">
        <f>'311'!$A15</f>
        <v>11</v>
      </c>
      <c r="K12" s="20">
        <f>'311'!B15</f>
        <v>0</v>
      </c>
      <c r="L12" s="59">
        <f>'311'!K15</f>
        <v>0</v>
      </c>
    </row>
    <row r="13" spans="1:12" ht="18.75" customHeight="1">
      <c r="A13" s="52">
        <f>'209'!$A16</f>
        <v>12</v>
      </c>
      <c r="B13" s="20">
        <f>'209'!B16</f>
        <v>0</v>
      </c>
      <c r="C13" s="59">
        <f>'209'!M16</f>
        <v>0</v>
      </c>
      <c r="D13" s="52" t="str">
        <f>'210'!$A16</f>
        <v>12</v>
      </c>
      <c r="E13" s="20">
        <f>'210'!B16</f>
        <v>0</v>
      </c>
      <c r="F13" s="59">
        <f>'210'!M16</f>
        <v>0</v>
      </c>
      <c r="G13" s="60" t="str">
        <f>'211'!A16</f>
        <v>12</v>
      </c>
      <c r="H13" s="20">
        <f>'211'!B16</f>
        <v>0</v>
      </c>
      <c r="I13" s="59">
        <f>'211'!M16</f>
        <v>0</v>
      </c>
      <c r="J13" s="52">
        <v>12</v>
      </c>
      <c r="K13" s="20"/>
      <c r="L13" s="59"/>
    </row>
    <row r="14" spans="1:12" ht="18.75" customHeight="1">
      <c r="A14" s="52">
        <f>'209'!$A17</f>
        <v>13</v>
      </c>
      <c r="B14" s="20">
        <f>'209'!B17</f>
        <v>0</v>
      </c>
      <c r="C14" s="59">
        <f>'209'!M17</f>
        <v>0</v>
      </c>
      <c r="D14" s="52" t="str">
        <f>'210'!$A17</f>
        <v>13</v>
      </c>
      <c r="E14" s="20">
        <f>'210'!B17</f>
        <v>0</v>
      </c>
      <c r="F14" s="59">
        <f>'210'!M17</f>
        <v>0</v>
      </c>
      <c r="G14" s="60" t="str">
        <f>'211'!A17</f>
        <v>13</v>
      </c>
      <c r="H14" s="20">
        <f>'211'!B17</f>
        <v>0</v>
      </c>
      <c r="I14" s="59">
        <f>'211'!M17</f>
        <v>0</v>
      </c>
      <c r="J14" s="52">
        <f>'311'!$A16</f>
        <v>13</v>
      </c>
      <c r="K14" s="20">
        <f>'311'!B16</f>
        <v>0</v>
      </c>
      <c r="L14" s="59">
        <f>'311'!K16</f>
        <v>0</v>
      </c>
    </row>
    <row r="15" spans="1:12" ht="18.75" customHeight="1">
      <c r="A15" s="52">
        <f>'209'!$A18</f>
        <v>14</v>
      </c>
      <c r="B15" s="20">
        <f>'209'!B18</f>
        <v>0</v>
      </c>
      <c r="C15" s="59">
        <f>'209'!M18</f>
        <v>0</v>
      </c>
      <c r="D15" s="52" t="str">
        <f>'210'!$A18</f>
        <v>14</v>
      </c>
      <c r="E15" s="20">
        <f>'210'!B18</f>
        <v>0</v>
      </c>
      <c r="F15" s="59">
        <f>'210'!M18</f>
        <v>0</v>
      </c>
      <c r="G15" s="60" t="str">
        <f>'211'!A18</f>
        <v>14</v>
      </c>
      <c r="H15" s="20">
        <f>'211'!B18</f>
        <v>0</v>
      </c>
      <c r="I15" s="59">
        <f>'211'!M18</f>
        <v>0</v>
      </c>
      <c r="J15" s="52">
        <f>'311'!$A17</f>
        <v>14</v>
      </c>
      <c r="K15" s="20">
        <f>'311'!B17</f>
        <v>0</v>
      </c>
      <c r="L15" s="59">
        <f>'311'!K17</f>
        <v>0</v>
      </c>
    </row>
    <row r="16" spans="1:12" ht="18.75" customHeight="1">
      <c r="A16" s="52">
        <f>'209'!$A19</f>
        <v>15</v>
      </c>
      <c r="B16" s="20">
        <f>'209'!B19</f>
        <v>0</v>
      </c>
      <c r="C16" s="59">
        <f>'209'!M19</f>
        <v>0</v>
      </c>
      <c r="D16" s="52" t="str">
        <f>'210'!$A19</f>
        <v>15</v>
      </c>
      <c r="E16" s="20">
        <f>'210'!B19</f>
        <v>0</v>
      </c>
      <c r="F16" s="59">
        <f>'210'!M19</f>
        <v>0</v>
      </c>
      <c r="G16" s="60" t="str">
        <f>'211'!A19</f>
        <v>15</v>
      </c>
      <c r="H16" s="20">
        <f>'211'!B19</f>
        <v>0</v>
      </c>
      <c r="I16" s="59">
        <f>'211'!M19</f>
        <v>0</v>
      </c>
      <c r="J16" s="52">
        <f>'311'!$A18</f>
        <v>15</v>
      </c>
      <c r="K16" s="20">
        <f>'311'!B18</f>
        <v>0</v>
      </c>
      <c r="L16" s="59">
        <f>'311'!K18</f>
        <v>0</v>
      </c>
    </row>
    <row r="17" spans="1:12" ht="18.75" customHeight="1">
      <c r="A17" s="52">
        <f>'209'!$A20</f>
        <v>16</v>
      </c>
      <c r="B17" s="20">
        <f>'209'!B20</f>
        <v>0</v>
      </c>
      <c r="C17" s="59">
        <f>'209'!M20</f>
        <v>0</v>
      </c>
      <c r="D17" s="52" t="str">
        <f>'210'!$A20</f>
        <v>16</v>
      </c>
      <c r="E17" s="20">
        <f>'210'!B20</f>
        <v>0</v>
      </c>
      <c r="F17" s="59">
        <f>'210'!M20</f>
        <v>0</v>
      </c>
      <c r="G17" s="60" t="str">
        <f>'211'!A20</f>
        <v>16</v>
      </c>
      <c r="H17" s="20">
        <f>'211'!B20</f>
        <v>0</v>
      </c>
      <c r="I17" s="59">
        <f>'211'!M20</f>
        <v>0</v>
      </c>
      <c r="J17" s="52">
        <f>'311'!$A19</f>
        <v>16</v>
      </c>
      <c r="K17" s="20">
        <f>'311'!B19</f>
        <v>0</v>
      </c>
      <c r="L17" s="59">
        <f>'311'!K19</f>
        <v>0</v>
      </c>
    </row>
    <row r="18" spans="1:12" ht="18.75" customHeight="1">
      <c r="A18" s="52">
        <f>'209'!$A21</f>
        <v>17</v>
      </c>
      <c r="B18" s="20">
        <f>'209'!B21</f>
        <v>0</v>
      </c>
      <c r="C18" s="59">
        <f>'209'!M21</f>
        <v>0</v>
      </c>
      <c r="D18" s="52" t="str">
        <f>'210'!$A21</f>
        <v>17</v>
      </c>
      <c r="E18" s="20">
        <f>'210'!B21</f>
        <v>0</v>
      </c>
      <c r="F18" s="59">
        <f>'210'!M21</f>
        <v>0</v>
      </c>
      <c r="G18" s="60" t="str">
        <f>'211'!A21</f>
        <v>17</v>
      </c>
      <c r="H18" s="20">
        <f>'211'!B21</f>
        <v>0</v>
      </c>
      <c r="I18" s="59">
        <f>'211'!M21</f>
        <v>0</v>
      </c>
      <c r="J18" s="52"/>
      <c r="K18" s="20"/>
      <c r="L18" s="59"/>
    </row>
    <row r="19" spans="1:12" ht="18.75" customHeight="1">
      <c r="A19" s="52">
        <f>'209'!$A22</f>
        <v>18</v>
      </c>
      <c r="B19" s="20">
        <f>'209'!B22</f>
        <v>0</v>
      </c>
      <c r="C19" s="59">
        <f>'209'!M22</f>
        <v>0</v>
      </c>
      <c r="D19" s="52" t="str">
        <f>'210'!$A22</f>
        <v>18</v>
      </c>
      <c r="E19" s="20">
        <f>'210'!B22</f>
        <v>0</v>
      </c>
      <c r="F19" s="59">
        <f>'210'!M22</f>
        <v>0</v>
      </c>
      <c r="G19" s="60" t="str">
        <f>'211'!A22</f>
        <v>18</v>
      </c>
      <c r="H19" s="20">
        <f>'211'!B22</f>
        <v>0</v>
      </c>
      <c r="I19" s="59">
        <f>'211'!M22</f>
        <v>0</v>
      </c>
      <c r="J19" s="52">
        <f>'311'!$A20</f>
        <v>18</v>
      </c>
      <c r="K19" s="20">
        <f>'311'!B20</f>
        <v>0</v>
      </c>
      <c r="L19" s="59">
        <f>'311'!K20</f>
        <v>0</v>
      </c>
    </row>
    <row r="20" spans="1:12" ht="18.75" customHeight="1">
      <c r="A20" s="52">
        <f>'209'!$A23</f>
        <v>19</v>
      </c>
      <c r="B20" s="20">
        <f>'209'!B23</f>
        <v>0</v>
      </c>
      <c r="C20" s="59">
        <f>'209'!M23</f>
        <v>0</v>
      </c>
      <c r="D20" s="52" t="str">
        <f>'210'!$A23</f>
        <v>19</v>
      </c>
      <c r="E20" s="20">
        <f>'210'!B23</f>
        <v>0</v>
      </c>
      <c r="F20" s="59">
        <f>'210'!M23</f>
        <v>0</v>
      </c>
      <c r="G20" s="60" t="str">
        <f>'211'!A23</f>
        <v>19</v>
      </c>
      <c r="H20" s="20">
        <f>'211'!B23</f>
        <v>0</v>
      </c>
      <c r="I20" s="59">
        <f>'211'!M23</f>
        <v>0</v>
      </c>
      <c r="J20" s="52">
        <f>'311'!$A21</f>
        <v>19</v>
      </c>
      <c r="K20" s="20">
        <f>'311'!B21</f>
        <v>0</v>
      </c>
      <c r="L20" s="59">
        <f>'311'!K21</f>
        <v>0</v>
      </c>
    </row>
    <row r="21" spans="1:12" ht="18.75" customHeight="1">
      <c r="A21" s="52">
        <f>'209'!$A24</f>
        <v>20</v>
      </c>
      <c r="B21" s="20">
        <f>'209'!B24</f>
        <v>0</v>
      </c>
      <c r="C21" s="59">
        <f>'209'!M24</f>
        <v>0</v>
      </c>
      <c r="D21" s="52" t="str">
        <f>'210'!$A24</f>
        <v>20</v>
      </c>
      <c r="E21" s="20">
        <f>'210'!B24</f>
        <v>0</v>
      </c>
      <c r="F21" s="59">
        <f>'210'!M24</f>
        <v>0</v>
      </c>
      <c r="G21" s="60" t="str">
        <f>'211'!A24</f>
        <v>20</v>
      </c>
      <c r="H21" s="20">
        <f>'211'!B24</f>
        <v>0</v>
      </c>
      <c r="I21" s="59">
        <f>'211'!M24</f>
        <v>0</v>
      </c>
      <c r="J21" s="52">
        <f>'311'!$A22</f>
        <v>20</v>
      </c>
      <c r="K21" s="20">
        <f>'311'!B22</f>
        <v>0</v>
      </c>
      <c r="L21" s="59">
        <f>'311'!K22</f>
        <v>0</v>
      </c>
    </row>
    <row r="22" spans="1:12" ht="18.75" customHeight="1">
      <c r="A22" s="52">
        <f>'209'!$A25</f>
        <v>21</v>
      </c>
      <c r="B22" s="20">
        <f>'209'!B25</f>
        <v>0</v>
      </c>
      <c r="C22" s="59">
        <f>'209'!M25</f>
        <v>0</v>
      </c>
      <c r="D22" s="52" t="str">
        <f>'210'!$A25</f>
        <v>21</v>
      </c>
      <c r="E22" s="20">
        <f>'210'!B25</f>
        <v>0</v>
      </c>
      <c r="F22" s="59">
        <f>'210'!M25</f>
        <v>0</v>
      </c>
      <c r="G22" s="60" t="str">
        <f>'211'!A25</f>
        <v>21</v>
      </c>
      <c r="H22" s="20">
        <f>'211'!B25</f>
        <v>0</v>
      </c>
      <c r="I22" s="59">
        <f>'211'!M25</f>
        <v>0</v>
      </c>
      <c r="J22" s="52">
        <f>'311'!$A23</f>
        <v>21</v>
      </c>
      <c r="K22" s="20">
        <f>'311'!B23</f>
        <v>0</v>
      </c>
      <c r="L22" s="59">
        <f>'311'!K23</f>
        <v>0</v>
      </c>
    </row>
    <row r="23" spans="1:12" ht="18.75" customHeight="1">
      <c r="A23" s="52">
        <f>'209'!$A26</f>
        <v>22</v>
      </c>
      <c r="B23" s="20">
        <f>'209'!B26</f>
        <v>0</v>
      </c>
      <c r="C23" s="59">
        <f>'209'!M26</f>
        <v>0</v>
      </c>
      <c r="D23" s="52" t="str">
        <f>'210'!$A26</f>
        <v>22</v>
      </c>
      <c r="E23" s="20">
        <f>'210'!B26</f>
        <v>0</v>
      </c>
      <c r="F23" s="59">
        <f>'210'!M26</f>
        <v>0</v>
      </c>
      <c r="G23" s="60" t="str">
        <f>'211'!A26</f>
        <v>22</v>
      </c>
      <c r="H23" s="20">
        <f>'211'!B26</f>
        <v>0</v>
      </c>
      <c r="I23" s="59">
        <f>'211'!M26</f>
        <v>0</v>
      </c>
      <c r="J23" s="52">
        <f>'311'!$A24</f>
        <v>22</v>
      </c>
      <c r="K23" s="20">
        <f>'311'!B24</f>
        <v>0</v>
      </c>
      <c r="L23" s="59">
        <f>'311'!K24</f>
        <v>0</v>
      </c>
    </row>
    <row r="24" spans="1:12" ht="18.75" customHeight="1">
      <c r="A24" s="52">
        <f>'209'!$A27</f>
        <v>23</v>
      </c>
      <c r="B24" s="20">
        <f>'209'!B27</f>
        <v>0</v>
      </c>
      <c r="C24" s="59">
        <f>'209'!M27</f>
        <v>0</v>
      </c>
      <c r="D24" s="52" t="str">
        <f>'210'!$A27</f>
        <v>23</v>
      </c>
      <c r="E24" s="20">
        <f>'210'!B27</f>
        <v>0</v>
      </c>
      <c r="F24" s="59">
        <f>'210'!M27</f>
        <v>0</v>
      </c>
      <c r="G24" s="60" t="str">
        <f>'211'!A27</f>
        <v>23</v>
      </c>
      <c r="H24" s="20">
        <f>'211'!B27</f>
        <v>0</v>
      </c>
      <c r="I24" s="59">
        <f>'211'!M27</f>
        <v>0</v>
      </c>
      <c r="J24" s="52">
        <f>'311'!$A25</f>
        <v>23</v>
      </c>
      <c r="K24" s="20">
        <f>'311'!B25</f>
        <v>0</v>
      </c>
      <c r="L24" s="59">
        <f>'311'!K25</f>
        <v>0</v>
      </c>
    </row>
    <row r="25" spans="1:12" ht="18.75" customHeight="1">
      <c r="A25" s="52">
        <f>'209'!$A28</f>
        <v>24</v>
      </c>
      <c r="B25" s="20">
        <f>'209'!B28</f>
        <v>0</v>
      </c>
      <c r="C25" s="59">
        <f>'209'!M28</f>
        <v>0</v>
      </c>
      <c r="D25" s="52" t="str">
        <f>'210'!$A28</f>
        <v>24</v>
      </c>
      <c r="E25" s="20">
        <f>'210'!B28</f>
        <v>0</v>
      </c>
      <c r="F25" s="59">
        <f>'210'!M28</f>
        <v>0</v>
      </c>
      <c r="G25" s="60" t="str">
        <f>'211'!A28</f>
        <v>24</v>
      </c>
      <c r="H25" s="20">
        <f>'211'!B28</f>
        <v>0</v>
      </c>
      <c r="I25" s="59">
        <f>'211'!M28</f>
        <v>0</v>
      </c>
      <c r="J25" s="52">
        <f>'311'!$A26</f>
        <v>24</v>
      </c>
      <c r="K25" s="20">
        <f>'311'!B26</f>
        <v>0</v>
      </c>
      <c r="L25" s="59">
        <f>'311'!K26</f>
        <v>0</v>
      </c>
    </row>
    <row r="26" spans="1:12" ht="18.75" customHeight="1">
      <c r="A26" s="52">
        <f>'209'!$A29</f>
        <v>25</v>
      </c>
      <c r="B26" s="20">
        <f>'209'!B29</f>
        <v>0</v>
      </c>
      <c r="C26" s="59">
        <f>'209'!M29</f>
        <v>0</v>
      </c>
      <c r="D26" s="52" t="str">
        <f>'210'!$A29</f>
        <v>25</v>
      </c>
      <c r="E26" s="20">
        <f>'210'!B29</f>
        <v>0</v>
      </c>
      <c r="F26" s="59">
        <f>'210'!M29</f>
        <v>0</v>
      </c>
      <c r="G26" s="60" t="str">
        <f>'211'!A29</f>
        <v>25</v>
      </c>
      <c r="H26" s="20">
        <f>'211'!B29</f>
        <v>0</v>
      </c>
      <c r="I26" s="59">
        <f>'211'!M29</f>
        <v>0</v>
      </c>
      <c r="J26" s="52">
        <f>'311'!$A27</f>
        <v>25</v>
      </c>
      <c r="K26" s="20">
        <f>'311'!B27</f>
        <v>0</v>
      </c>
      <c r="L26" s="59">
        <f>'311'!K27</f>
        <v>0</v>
      </c>
    </row>
    <row r="27" spans="1:12" ht="18.75" customHeight="1">
      <c r="A27" s="52">
        <f>'209'!$A30</f>
        <v>26</v>
      </c>
      <c r="B27" s="20">
        <f>'209'!B30</f>
        <v>0</v>
      </c>
      <c r="C27" s="59">
        <f>'209'!M30</f>
        <v>0</v>
      </c>
      <c r="D27" s="52" t="str">
        <f>'210'!$A30</f>
        <v>26</v>
      </c>
      <c r="E27" s="20">
        <f>'210'!B30</f>
        <v>0</v>
      </c>
      <c r="F27" s="59">
        <f>'210'!M30</f>
        <v>0</v>
      </c>
      <c r="G27" s="60" t="str">
        <f>'211'!A30</f>
        <v>26</v>
      </c>
      <c r="H27" s="20">
        <f>'211'!B30</f>
        <v>0</v>
      </c>
      <c r="I27" s="59">
        <f>'211'!M30</f>
        <v>0</v>
      </c>
      <c r="J27" s="52">
        <f>'311'!$A28</f>
        <v>26</v>
      </c>
      <c r="K27" s="20">
        <f>'311'!B28</f>
        <v>0</v>
      </c>
      <c r="L27" s="59">
        <f>'311'!K28</f>
        <v>0</v>
      </c>
    </row>
    <row r="28" spans="1:12" ht="18.75" customHeight="1">
      <c r="A28" s="52">
        <f>'209'!$A31</f>
        <v>27</v>
      </c>
      <c r="B28" s="20">
        <f>'209'!B31</f>
        <v>0</v>
      </c>
      <c r="C28" s="59">
        <f>'209'!M31</f>
        <v>0</v>
      </c>
      <c r="D28" s="52" t="str">
        <f>'210'!$A31</f>
        <v>27</v>
      </c>
      <c r="E28" s="20">
        <f>'210'!B31</f>
        <v>0</v>
      </c>
      <c r="F28" s="59">
        <f>'210'!M31</f>
        <v>0</v>
      </c>
      <c r="G28" s="60" t="str">
        <f>'211'!A31</f>
        <v>27</v>
      </c>
      <c r="H28" s="20">
        <f>'211'!B31</f>
        <v>0</v>
      </c>
      <c r="I28" s="59">
        <f>'211'!M31</f>
        <v>0</v>
      </c>
      <c r="J28" s="52">
        <f>'311'!$A29</f>
        <v>27</v>
      </c>
      <c r="K28" s="20">
        <f>'311'!B29</f>
        <v>0</v>
      </c>
      <c r="L28" s="59">
        <f>'311'!K29</f>
        <v>0</v>
      </c>
    </row>
    <row r="29" spans="1:12" ht="18.75" customHeight="1">
      <c r="A29" s="52">
        <f>'209'!$A32</f>
        <v>28</v>
      </c>
      <c r="B29" s="20">
        <f>'209'!B32</f>
        <v>0</v>
      </c>
      <c r="C29" s="59">
        <f>'209'!M32</f>
        <v>0</v>
      </c>
      <c r="D29" s="52" t="str">
        <f>'210'!$A32</f>
        <v>28</v>
      </c>
      <c r="E29" s="20">
        <f>'210'!B32</f>
        <v>0</v>
      </c>
      <c r="F29" s="59">
        <f>'210'!M32</f>
        <v>0</v>
      </c>
      <c r="G29" s="60" t="str">
        <f>'211'!A32</f>
        <v>28</v>
      </c>
      <c r="H29" s="20">
        <f>'211'!B32</f>
        <v>0</v>
      </c>
      <c r="I29" s="59">
        <f>'211'!M32</f>
        <v>0</v>
      </c>
      <c r="J29" s="52">
        <f>'311'!$A30</f>
        <v>28</v>
      </c>
      <c r="K29" s="20">
        <f>'311'!B30</f>
        <v>0</v>
      </c>
      <c r="L29" s="59">
        <f>'311'!K30</f>
        <v>0</v>
      </c>
    </row>
    <row r="30" spans="1:12" ht="18.75" customHeight="1">
      <c r="A30" s="52">
        <f>'209'!$A33</f>
        <v>29</v>
      </c>
      <c r="B30" s="20">
        <f>'209'!B33</f>
        <v>0</v>
      </c>
      <c r="C30" s="59">
        <f>'209'!M33</f>
        <v>0</v>
      </c>
      <c r="D30" s="52" t="str">
        <f>'210'!$A33</f>
        <v>29</v>
      </c>
      <c r="E30" s="20">
        <f>'210'!B33</f>
        <v>0</v>
      </c>
      <c r="F30" s="59">
        <f>'210'!M33</f>
        <v>0</v>
      </c>
      <c r="G30" s="60" t="str">
        <f>'211'!A33</f>
        <v>29</v>
      </c>
      <c r="H30" s="20">
        <f>'211'!B33</f>
        <v>0</v>
      </c>
      <c r="I30" s="59">
        <f>'211'!M33</f>
        <v>0</v>
      </c>
      <c r="J30" s="52">
        <f>'311'!$A31</f>
        <v>29</v>
      </c>
      <c r="K30" s="20">
        <f>'311'!B31</f>
        <v>0</v>
      </c>
      <c r="L30" s="59">
        <f>'311'!K31</f>
        <v>0</v>
      </c>
    </row>
    <row r="31" spans="1:12" ht="18.75" customHeight="1">
      <c r="A31" s="52">
        <f>'209'!$A34</f>
        <v>30</v>
      </c>
      <c r="B31" s="20">
        <f>'209'!B34</f>
        <v>0</v>
      </c>
      <c r="C31" s="59">
        <f>'209'!M34</f>
        <v>0</v>
      </c>
      <c r="D31" s="52" t="str">
        <f>'210'!$A34</f>
        <v>30</v>
      </c>
      <c r="E31" s="20">
        <f>'210'!B34</f>
        <v>0</v>
      </c>
      <c r="F31" s="59">
        <f>'210'!M34</f>
        <v>0</v>
      </c>
      <c r="G31" s="60" t="str">
        <f>'211'!A34</f>
        <v>30</v>
      </c>
      <c r="H31" s="20">
        <f>'211'!B34</f>
        <v>0</v>
      </c>
      <c r="I31" s="59">
        <f>'211'!M34</f>
        <v>0</v>
      </c>
      <c r="J31" s="52"/>
      <c r="K31" s="20"/>
      <c r="L31" s="59"/>
    </row>
    <row r="32" spans="1:12" ht="18.75" customHeight="1">
      <c r="A32" s="52">
        <f>'209'!$A35</f>
        <v>31</v>
      </c>
      <c r="B32" s="20">
        <f>'209'!B35</f>
        <v>0</v>
      </c>
      <c r="C32" s="59">
        <f>'209'!M35</f>
        <v>0</v>
      </c>
      <c r="D32" s="52" t="str">
        <f>'210'!$A35</f>
        <v>31</v>
      </c>
      <c r="E32" s="20">
        <f>'210'!B35</f>
        <v>0</v>
      </c>
      <c r="F32" s="59">
        <f>'210'!M35</f>
        <v>0</v>
      </c>
      <c r="G32" s="60" t="str">
        <f>'211'!A35</f>
        <v>31</v>
      </c>
      <c r="H32" s="20">
        <f>'211'!B35</f>
        <v>0</v>
      </c>
      <c r="I32" s="59">
        <f>'211'!M35</f>
        <v>0</v>
      </c>
      <c r="J32" s="52">
        <f>'311'!$A32</f>
        <v>31</v>
      </c>
      <c r="K32" s="20">
        <f>'311'!B32</f>
        <v>0</v>
      </c>
      <c r="L32" s="59">
        <f>'311'!K32</f>
        <v>0</v>
      </c>
    </row>
    <row r="33" spans="1:12" ht="18.75" customHeight="1">
      <c r="A33" s="52">
        <f>'209'!$A36</f>
        <v>32</v>
      </c>
      <c r="B33" s="20">
        <f>'209'!B36</f>
        <v>0</v>
      </c>
      <c r="C33" s="59">
        <f>'209'!M36</f>
        <v>0</v>
      </c>
      <c r="D33" s="52" t="str">
        <f>'210'!$A36</f>
        <v>32</v>
      </c>
      <c r="E33" s="20">
        <f>'210'!B36</f>
        <v>0</v>
      </c>
      <c r="F33" s="59">
        <f>'210'!M36</f>
        <v>0</v>
      </c>
      <c r="G33" s="60" t="str">
        <f>'211'!A36</f>
        <v>32</v>
      </c>
      <c r="H33" s="20">
        <f>'211'!B36</f>
        <v>0</v>
      </c>
      <c r="I33" s="59">
        <f>'211'!M36</f>
        <v>0</v>
      </c>
      <c r="J33" s="52">
        <f>'311'!$A33</f>
        <v>32</v>
      </c>
      <c r="K33" s="20">
        <f>'311'!B33</f>
        <v>0</v>
      </c>
      <c r="L33" s="59">
        <f>'311'!K33</f>
        <v>0</v>
      </c>
    </row>
    <row r="34" spans="1:12" ht="18.75" customHeight="1">
      <c r="A34" s="52">
        <f>'209'!$A37</f>
        <v>33</v>
      </c>
      <c r="B34" s="20">
        <f>'209'!B37</f>
        <v>0</v>
      </c>
      <c r="C34" s="59">
        <f>'209'!M37</f>
        <v>0</v>
      </c>
      <c r="D34" s="52" t="str">
        <f>'210'!$A37</f>
        <v>33</v>
      </c>
      <c r="E34" s="20">
        <f>'210'!B37</f>
        <v>0</v>
      </c>
      <c r="F34" s="59">
        <f>'210'!M37</f>
        <v>0</v>
      </c>
      <c r="G34" s="60"/>
      <c r="H34" s="20"/>
      <c r="I34" s="59"/>
      <c r="J34" s="52">
        <f>'311'!$A34</f>
        <v>33</v>
      </c>
      <c r="K34" s="20">
        <f>'311'!B34</f>
        <v>0</v>
      </c>
      <c r="L34" s="59">
        <f>'311'!K34</f>
        <v>0</v>
      </c>
    </row>
    <row r="35" spans="1:12" ht="18.75" customHeight="1">
      <c r="A35" s="52">
        <f>'209'!$A38</f>
        <v>34</v>
      </c>
      <c r="B35" s="20">
        <f>'209'!B38</f>
        <v>0</v>
      </c>
      <c r="C35" s="59">
        <f>'209'!M38</f>
        <v>0</v>
      </c>
      <c r="D35" s="52"/>
      <c r="E35" s="20"/>
      <c r="F35" s="59"/>
      <c r="G35" s="60"/>
      <c r="H35" s="20"/>
      <c r="I35" s="59"/>
      <c r="J35" s="52">
        <v>34</v>
      </c>
      <c r="K35" s="20"/>
      <c r="L35" s="59"/>
    </row>
    <row r="36" spans="1:12" ht="18.75" customHeight="1">
      <c r="A36" s="52">
        <f>'209'!$A39</f>
        <v>35</v>
      </c>
      <c r="B36" s="20">
        <f>'209'!B39</f>
        <v>0</v>
      </c>
      <c r="C36" s="59">
        <f>'209'!M39</f>
        <v>0</v>
      </c>
      <c r="D36" s="52"/>
      <c r="E36" s="20"/>
      <c r="F36" s="59"/>
      <c r="G36" s="60"/>
      <c r="H36" s="20"/>
      <c r="I36" s="59"/>
      <c r="J36" s="52">
        <f>'311'!$A35</f>
        <v>35</v>
      </c>
      <c r="K36" s="20">
        <f>'311'!B35</f>
        <v>0</v>
      </c>
      <c r="L36" s="59">
        <f>'311'!K35</f>
        <v>0</v>
      </c>
    </row>
    <row r="37" spans="1:12" ht="18.75" customHeight="1">
      <c r="A37" s="52">
        <f>'209'!$A40</f>
        <v>36</v>
      </c>
      <c r="B37" s="20">
        <f>'209'!B40</f>
        <v>0</v>
      </c>
      <c r="C37" s="59">
        <f>'209'!M40</f>
        <v>0</v>
      </c>
      <c r="D37" s="52"/>
      <c r="E37" s="20"/>
      <c r="F37" s="59"/>
      <c r="G37" s="60"/>
      <c r="H37" s="20"/>
      <c r="I37" s="59"/>
      <c r="J37" s="52">
        <f>'311'!$A36</f>
        <v>36</v>
      </c>
      <c r="K37" s="20">
        <f>'311'!B36</f>
        <v>0</v>
      </c>
      <c r="L37" s="59">
        <f>'311'!K36</f>
        <v>0</v>
      </c>
    </row>
    <row r="38" spans="1:12" ht="18.75" customHeight="1">
      <c r="A38" s="52">
        <f>'209'!$A41</f>
        <v>37</v>
      </c>
      <c r="B38" s="20">
        <f>'209'!B41</f>
        <v>0</v>
      </c>
      <c r="C38" s="59">
        <f>'209'!M41</f>
        <v>0</v>
      </c>
      <c r="D38" s="52"/>
      <c r="E38" s="20"/>
      <c r="F38" s="59"/>
      <c r="G38" s="60"/>
      <c r="H38" s="20"/>
      <c r="I38" s="59"/>
      <c r="J38" s="52">
        <f>'311'!$A37</f>
        <v>37</v>
      </c>
      <c r="K38" s="20">
        <f>'311'!B37</f>
        <v>0</v>
      </c>
      <c r="L38" s="59">
        <f>'311'!K37</f>
        <v>0</v>
      </c>
    </row>
    <row r="39" spans="1:12" ht="18.75" customHeight="1">
      <c r="A39" s="52">
        <f>'209'!$A42</f>
        <v>38</v>
      </c>
      <c r="B39" s="20">
        <f>'209'!B42</f>
        <v>0</v>
      </c>
      <c r="C39" s="59">
        <f>'209'!M42</f>
        <v>0</v>
      </c>
      <c r="D39" s="52"/>
      <c r="E39" s="20"/>
      <c r="F39" s="59"/>
      <c r="G39" s="60"/>
      <c r="H39" s="20"/>
      <c r="I39" s="59"/>
      <c r="J39" s="52">
        <f>'311'!$A38</f>
        <v>38</v>
      </c>
      <c r="K39" s="20">
        <f>'311'!B38</f>
        <v>0</v>
      </c>
      <c r="L39" s="59">
        <f>'311'!K38</f>
        <v>0</v>
      </c>
    </row>
    <row r="40" spans="1:12" ht="18.75" customHeight="1">
      <c r="A40" s="52"/>
      <c r="B40" s="20"/>
      <c r="C40" s="59"/>
      <c r="D40" s="52"/>
      <c r="E40" s="20"/>
      <c r="F40" s="59"/>
      <c r="G40" s="60"/>
      <c r="H40" s="20"/>
      <c r="I40" s="59"/>
      <c r="J40" s="52">
        <f>'311'!$A39</f>
        <v>39</v>
      </c>
      <c r="K40" s="20">
        <f>'311'!B39</f>
        <v>0</v>
      </c>
      <c r="L40" s="59">
        <f>'311'!K39</f>
        <v>0</v>
      </c>
    </row>
    <row r="41" spans="1:12" ht="18.75" customHeight="1">
      <c r="A41" s="52"/>
      <c r="B41" s="20"/>
      <c r="C41" s="59"/>
      <c r="D41" s="52"/>
      <c r="E41" s="20"/>
      <c r="F41" s="59"/>
      <c r="G41" s="60"/>
      <c r="H41" s="20"/>
      <c r="I41" s="59"/>
      <c r="J41" s="52">
        <f>'311'!$A40</f>
        <v>40</v>
      </c>
      <c r="K41" s="20">
        <f>'311'!B40</f>
        <v>0</v>
      </c>
      <c r="L41" s="59">
        <f>'311'!K40</f>
        <v>0</v>
      </c>
    </row>
    <row r="42" spans="1:12" ht="18.75" customHeight="1">
      <c r="A42" s="52"/>
      <c r="B42" s="20"/>
      <c r="C42" s="59"/>
      <c r="D42" s="52"/>
      <c r="E42" s="20"/>
      <c r="F42" s="59"/>
      <c r="G42" s="60"/>
      <c r="H42" s="20"/>
      <c r="I42" s="59"/>
      <c r="J42" s="52">
        <f>'311'!$A41</f>
        <v>41</v>
      </c>
      <c r="K42" s="20">
        <f>'311'!B41</f>
        <v>0</v>
      </c>
      <c r="L42" s="59">
        <f>'311'!K41</f>
        <v>0</v>
      </c>
    </row>
    <row r="43" spans="1:12" ht="18.75" hidden="1" customHeight="1">
      <c r="A43" s="52"/>
      <c r="B43" s="20"/>
      <c r="C43" s="59"/>
      <c r="D43" s="52"/>
      <c r="E43" s="20"/>
      <c r="F43" s="59"/>
      <c r="G43" s="60"/>
      <c r="H43" s="20"/>
      <c r="I43" s="59"/>
      <c r="J43" s="52"/>
      <c r="K43" s="20"/>
      <c r="L43" s="59"/>
    </row>
    <row r="44" spans="1:12" ht="18.75" hidden="1" customHeight="1">
      <c r="A44" s="52"/>
      <c r="B44" s="20"/>
      <c r="C44" s="59"/>
      <c r="D44" s="52"/>
      <c r="E44" s="20"/>
      <c r="F44" s="59"/>
      <c r="G44" s="60"/>
      <c r="H44" s="20"/>
      <c r="I44" s="59"/>
      <c r="J44" s="52"/>
      <c r="K44" s="20"/>
      <c r="L44" s="59"/>
    </row>
    <row r="45" spans="1:12" ht="18.75" hidden="1" customHeight="1">
      <c r="A45" s="52"/>
      <c r="B45" s="20"/>
      <c r="C45" s="59"/>
      <c r="D45" s="52"/>
      <c r="E45" s="20"/>
      <c r="F45" s="59"/>
      <c r="G45" s="60"/>
      <c r="H45" s="20"/>
      <c r="I45" s="59"/>
      <c r="J45" s="52"/>
      <c r="K45" s="20"/>
      <c r="L45" s="59"/>
    </row>
    <row r="46" spans="1:12" ht="18.75" hidden="1" customHeight="1">
      <c r="A46" s="52"/>
      <c r="B46" s="20"/>
      <c r="C46" s="59"/>
      <c r="D46" s="52"/>
      <c r="E46" s="20"/>
      <c r="F46" s="59"/>
      <c r="G46" s="60"/>
      <c r="H46" s="20"/>
      <c r="I46" s="59"/>
      <c r="J46" s="52"/>
      <c r="K46" s="20"/>
      <c r="L46" s="59"/>
    </row>
    <row r="47" spans="1:12" hidden="1">
      <c r="A47" s="52"/>
      <c r="B47" s="20"/>
      <c r="C47" s="59"/>
      <c r="D47" s="52"/>
      <c r="E47" s="20"/>
      <c r="F47" s="59"/>
      <c r="G47" s="60"/>
      <c r="H47" s="20"/>
      <c r="I47" s="59"/>
      <c r="J47" s="52"/>
      <c r="K47" s="20"/>
      <c r="L47" s="59"/>
    </row>
    <row r="48" spans="1:12" ht="18.75" hidden="1" customHeight="1">
      <c r="A48" s="52"/>
      <c r="B48" s="20"/>
      <c r="C48" s="59"/>
      <c r="D48" s="52"/>
      <c r="E48" s="20"/>
      <c r="F48" s="59"/>
      <c r="G48" s="60"/>
      <c r="H48" s="20"/>
      <c r="I48" s="59"/>
      <c r="J48" s="52"/>
      <c r="K48" s="20"/>
      <c r="L48" s="59"/>
    </row>
    <row r="49" spans="1:12" ht="18.75" hidden="1" customHeight="1">
      <c r="A49" s="52"/>
      <c r="B49" s="20"/>
      <c r="C49" s="59"/>
      <c r="D49" s="52"/>
      <c r="E49" s="20"/>
      <c r="F49" s="59"/>
      <c r="G49" s="60"/>
      <c r="H49" s="20"/>
      <c r="I49" s="59"/>
      <c r="J49" s="52"/>
      <c r="K49" s="20"/>
      <c r="L49" s="59"/>
    </row>
    <row r="50" spans="1:12" hidden="1">
      <c r="A50" s="52"/>
      <c r="B50" s="20"/>
      <c r="C50" s="59"/>
      <c r="D50" s="52"/>
      <c r="E50" s="20"/>
      <c r="F50" s="59"/>
      <c r="G50" s="60"/>
      <c r="H50" s="20"/>
      <c r="I50" s="59"/>
      <c r="J50" s="52"/>
      <c r="K50" s="20"/>
      <c r="L50" s="59"/>
    </row>
    <row r="51" spans="1:12" hidden="1">
      <c r="A51" s="52"/>
      <c r="B51" s="20"/>
      <c r="C51" s="59"/>
      <c r="D51" s="52"/>
      <c r="E51" s="20"/>
      <c r="F51" s="59"/>
      <c r="G51" s="60"/>
      <c r="H51" s="20"/>
      <c r="I51" s="59"/>
      <c r="J51" s="52"/>
      <c r="K51" s="20"/>
      <c r="L51" s="59"/>
    </row>
    <row r="52" spans="1:12" ht="17.25" hidden="1" customHeight="1">
      <c r="A52" s="103"/>
      <c r="B52" s="58"/>
      <c r="C52" s="96"/>
      <c r="D52" s="103"/>
      <c r="E52" s="58"/>
      <c r="F52" s="96"/>
      <c r="G52" s="95"/>
      <c r="H52" s="58"/>
      <c r="I52" s="96"/>
      <c r="J52" s="105"/>
      <c r="K52" s="58"/>
      <c r="L52" s="96"/>
    </row>
    <row r="53" spans="1:12" ht="16.5">
      <c r="A53" s="100"/>
      <c r="B53" s="97" t="s">
        <v>21</v>
      </c>
      <c r="C53" s="101" t="s">
        <v>20</v>
      </c>
      <c r="D53" s="100"/>
      <c r="E53" s="97" t="s">
        <v>21</v>
      </c>
      <c r="F53" s="101" t="s">
        <v>20</v>
      </c>
      <c r="G53" s="98"/>
      <c r="H53" s="97" t="s">
        <v>21</v>
      </c>
      <c r="I53" s="101" t="s">
        <v>20</v>
      </c>
      <c r="J53" s="100"/>
      <c r="K53" s="97" t="s">
        <v>21</v>
      </c>
      <c r="L53" s="101" t="s">
        <v>20</v>
      </c>
    </row>
    <row r="54" spans="1:12" ht="16.5">
      <c r="A54" s="100" t="s">
        <v>23</v>
      </c>
      <c r="B54" s="20">
        <f>C54</f>
        <v>0</v>
      </c>
      <c r="C54" s="59">
        <f>COUNTIF(C$2:C$51,"=100")</f>
        <v>0</v>
      </c>
      <c r="D54" s="100" t="s">
        <v>23</v>
      </c>
      <c r="E54" s="20">
        <f>F54</f>
        <v>0</v>
      </c>
      <c r="F54" s="59">
        <f>COUNTIF(F$2:F$51,"=100")</f>
        <v>0</v>
      </c>
      <c r="G54" s="98" t="s">
        <v>23</v>
      </c>
      <c r="H54" s="20">
        <f>I54</f>
        <v>0</v>
      </c>
      <c r="I54" s="59">
        <f>COUNTIF(I$2:I$51,"=100")</f>
        <v>0</v>
      </c>
      <c r="J54" s="100" t="s">
        <v>23</v>
      </c>
      <c r="K54" s="20">
        <f>L54</f>
        <v>0</v>
      </c>
      <c r="L54" s="59">
        <f>COUNTIF(L$2:L$51,"=100")</f>
        <v>0</v>
      </c>
    </row>
    <row r="55" spans="1:12">
      <c r="A55" s="100" t="s">
        <v>24</v>
      </c>
      <c r="B55" s="20">
        <f t="shared" ref="B55:B62" si="0">C55+B54</f>
        <v>0</v>
      </c>
      <c r="C55" s="59">
        <f>COUNTIF(C$2:C$51,"&gt;=90")-C54</f>
        <v>0</v>
      </c>
      <c r="D55" s="100" t="s">
        <v>24</v>
      </c>
      <c r="E55" s="20">
        <f t="shared" ref="E55:E62" si="1">F55+E54</f>
        <v>0</v>
      </c>
      <c r="F55" s="59">
        <f>COUNTIF(F$2:F$51,"&gt;=90")-F54</f>
        <v>0</v>
      </c>
      <c r="G55" s="98" t="s">
        <v>24</v>
      </c>
      <c r="H55" s="20">
        <f t="shared" ref="H55:H62" si="2">I55+H54</f>
        <v>0</v>
      </c>
      <c r="I55" s="59">
        <f>COUNTIF(I$2:I$51,"&gt;=90")-I54</f>
        <v>0</v>
      </c>
      <c r="J55" s="100" t="s">
        <v>24</v>
      </c>
      <c r="K55" s="20">
        <f t="shared" ref="K55:K62" si="3">L55+K54</f>
        <v>0</v>
      </c>
      <c r="L55" s="59">
        <f>COUNTIF(L$2:L$51,"&gt;=90")-L54</f>
        <v>0</v>
      </c>
    </row>
    <row r="56" spans="1:12">
      <c r="A56" s="100" t="s">
        <v>25</v>
      </c>
      <c r="B56" s="20">
        <f t="shared" si="0"/>
        <v>0</v>
      </c>
      <c r="C56" s="59">
        <f>COUNTIF(C$2:C$51,"&gt;=80")-C55-C54</f>
        <v>0</v>
      </c>
      <c r="D56" s="100" t="s">
        <v>25</v>
      </c>
      <c r="E56" s="20">
        <f t="shared" si="1"/>
        <v>0</v>
      </c>
      <c r="F56" s="59">
        <f>COUNTIF(F$2:F$51,"&gt;=80")-F55-F54</f>
        <v>0</v>
      </c>
      <c r="G56" s="98" t="s">
        <v>25</v>
      </c>
      <c r="H56" s="20">
        <f t="shared" si="2"/>
        <v>0</v>
      </c>
      <c r="I56" s="59">
        <f>COUNTIF(I$2:I$51,"&gt;=80")-I55-I54</f>
        <v>0</v>
      </c>
      <c r="J56" s="100" t="s">
        <v>25</v>
      </c>
      <c r="K56" s="20">
        <f t="shared" si="3"/>
        <v>0</v>
      </c>
      <c r="L56" s="59">
        <f>COUNTIF(L$2:L$51,"&gt;=80")-L55-L54</f>
        <v>0</v>
      </c>
    </row>
    <row r="57" spans="1:12">
      <c r="A57" s="100" t="s">
        <v>32</v>
      </c>
      <c r="B57" s="20">
        <f t="shared" si="0"/>
        <v>0</v>
      </c>
      <c r="C57" s="59">
        <f>COUNTIF(C$2:C$46,"&gt;=70")-C56-C55-C54</f>
        <v>0</v>
      </c>
      <c r="D57" s="100" t="s">
        <v>32</v>
      </c>
      <c r="E57" s="20">
        <f t="shared" si="1"/>
        <v>0</v>
      </c>
      <c r="F57" s="59">
        <f>COUNTIF(F$2:F$46,"&gt;=70")-F56-F55-F54</f>
        <v>0</v>
      </c>
      <c r="G57" s="98" t="s">
        <v>26</v>
      </c>
      <c r="H57" s="20">
        <f t="shared" si="2"/>
        <v>0</v>
      </c>
      <c r="I57" s="59">
        <f>COUNTIF(I$2:I$46,"&gt;=70")-I56-I55-I54</f>
        <v>0</v>
      </c>
      <c r="J57" s="100" t="s">
        <v>32</v>
      </c>
      <c r="K57" s="20">
        <f t="shared" si="3"/>
        <v>0</v>
      </c>
      <c r="L57" s="59">
        <f>COUNTIF(L$2:L$46,"&gt;=70")-L56-L55-L54</f>
        <v>0</v>
      </c>
    </row>
    <row r="58" spans="1:12">
      <c r="A58" s="100" t="s">
        <v>33</v>
      </c>
      <c r="B58" s="20">
        <f t="shared" si="0"/>
        <v>0</v>
      </c>
      <c r="C58" s="59">
        <f>COUNTIF(C$2:C$51,"&gt;=59.5")-C57-C56-C55-C54</f>
        <v>0</v>
      </c>
      <c r="D58" s="100" t="s">
        <v>33</v>
      </c>
      <c r="E58" s="20">
        <f t="shared" si="1"/>
        <v>0</v>
      </c>
      <c r="F58" s="59">
        <f>COUNTIF(F$2:F$51,"&gt;=59.5")-F57-F56-F55-F54</f>
        <v>0</v>
      </c>
      <c r="G58" s="98" t="s">
        <v>27</v>
      </c>
      <c r="H58" s="20">
        <f t="shared" si="2"/>
        <v>0</v>
      </c>
      <c r="I58" s="59">
        <f>COUNTIF(I$2:I$51,"&gt;=59.5")-I57-I56-I55-I54</f>
        <v>0</v>
      </c>
      <c r="J58" s="100" t="s">
        <v>33</v>
      </c>
      <c r="K58" s="20">
        <f t="shared" si="3"/>
        <v>0</v>
      </c>
      <c r="L58" s="59">
        <f>COUNTIF(L$2:L$51,"&gt;=59.5")-L57-L56-L55-L54</f>
        <v>0</v>
      </c>
    </row>
    <row r="59" spans="1:12">
      <c r="A59" s="100" t="s">
        <v>34</v>
      </c>
      <c r="B59" s="20">
        <f t="shared" si="0"/>
        <v>0</v>
      </c>
      <c r="C59" s="59">
        <f>COUNTIF(C$2:C$51,"&gt;=50")-C58-C57-C56-C55-C54</f>
        <v>0</v>
      </c>
      <c r="D59" s="100" t="s">
        <v>34</v>
      </c>
      <c r="E59" s="20">
        <f t="shared" si="1"/>
        <v>0</v>
      </c>
      <c r="F59" s="59">
        <f>COUNTIF(F$2:F$51,"&gt;=50")-F58-F57-F56-F55-F54</f>
        <v>0</v>
      </c>
      <c r="G59" s="98" t="s">
        <v>28</v>
      </c>
      <c r="H59" s="20">
        <f t="shared" si="2"/>
        <v>0</v>
      </c>
      <c r="I59" s="59">
        <f>COUNTIF(I$2:I$51,"&gt;=50")-I58-I57-I56-I55-I54</f>
        <v>0</v>
      </c>
      <c r="J59" s="100" t="s">
        <v>34</v>
      </c>
      <c r="K59" s="20">
        <f t="shared" si="3"/>
        <v>0</v>
      </c>
      <c r="L59" s="59">
        <f>COUNTIF(L$2:L$51,"&gt;=50")-L58-L57-L56-L55-L54</f>
        <v>0</v>
      </c>
    </row>
    <row r="60" spans="1:12">
      <c r="A60" s="100" t="s">
        <v>35</v>
      </c>
      <c r="B60" s="20">
        <f t="shared" si="0"/>
        <v>0</v>
      </c>
      <c r="C60" s="59">
        <f>COUNTIF(C$2:C$51,"&gt;=40")-C59-C58-C57-C56-C55-C54</f>
        <v>0</v>
      </c>
      <c r="D60" s="100" t="s">
        <v>35</v>
      </c>
      <c r="E60" s="20">
        <f t="shared" si="1"/>
        <v>0</v>
      </c>
      <c r="F60" s="59">
        <f>COUNTIF(F$2:F$51,"&gt;=40")-F59-F58-F57-F56-F55-F54</f>
        <v>0</v>
      </c>
      <c r="G60" s="98" t="s">
        <v>29</v>
      </c>
      <c r="H60" s="20">
        <f t="shared" si="2"/>
        <v>0</v>
      </c>
      <c r="I60" s="59">
        <f>COUNTIF(I$2:I$51,"&gt;=40")-I59-I58-I57-I56-I55-I54</f>
        <v>0</v>
      </c>
      <c r="J60" s="100" t="s">
        <v>35</v>
      </c>
      <c r="K60" s="20">
        <f t="shared" si="3"/>
        <v>0</v>
      </c>
      <c r="L60" s="59">
        <f>COUNTIF(L$2:L$51,"&gt;=40")-L59-L58-L57-L56-L55-L54</f>
        <v>0</v>
      </c>
    </row>
    <row r="61" spans="1:12">
      <c r="A61" s="100" t="s">
        <v>36</v>
      </c>
      <c r="B61" s="20">
        <f t="shared" si="0"/>
        <v>0</v>
      </c>
      <c r="C61" s="59">
        <f>COUNTIF(C$2:C$51,"&gt;=30")-C60-C59-C58-C57-C56-C55-C54</f>
        <v>0</v>
      </c>
      <c r="D61" s="100" t="s">
        <v>36</v>
      </c>
      <c r="E61" s="20">
        <f t="shared" si="1"/>
        <v>0</v>
      </c>
      <c r="F61" s="59">
        <f>COUNTIF(F$2:F$51,"&gt;=30")-F60-F59-F58-F57-F56-F55-F54</f>
        <v>0</v>
      </c>
      <c r="G61" s="98" t="s">
        <v>30</v>
      </c>
      <c r="H61" s="20">
        <f t="shared" si="2"/>
        <v>0</v>
      </c>
      <c r="I61" s="59">
        <f>COUNTIF(I$2:I$51,"&gt;=30")-I60-I59-I58-I57-I56-I55-I54</f>
        <v>0</v>
      </c>
      <c r="J61" s="100" t="s">
        <v>36</v>
      </c>
      <c r="K61" s="20">
        <f t="shared" si="3"/>
        <v>0</v>
      </c>
      <c r="L61" s="59">
        <f>COUNTIF(L$2:L$51,"&gt;=30")-L60-L59-L58-L57-L56-L55-L54</f>
        <v>0</v>
      </c>
    </row>
    <row r="62" spans="1:12">
      <c r="A62" s="102" t="s">
        <v>37</v>
      </c>
      <c r="B62" s="20">
        <f t="shared" si="0"/>
        <v>38</v>
      </c>
      <c r="C62" s="59">
        <f>COUNTIF(C$2:C$51,"&lt;30")</f>
        <v>38</v>
      </c>
      <c r="D62" s="102" t="s">
        <v>37</v>
      </c>
      <c r="E62" s="20">
        <f t="shared" si="1"/>
        <v>33</v>
      </c>
      <c r="F62" s="59">
        <f>COUNTIF(F$2:F$51,"&lt;30")</f>
        <v>33</v>
      </c>
      <c r="G62" s="99" t="s">
        <v>31</v>
      </c>
      <c r="H62" s="20">
        <f t="shared" si="2"/>
        <v>32</v>
      </c>
      <c r="I62" s="59">
        <f>COUNTIF(I$2:I$51,"&lt;30")</f>
        <v>32</v>
      </c>
      <c r="J62" s="102" t="s">
        <v>37</v>
      </c>
      <c r="K62" s="20">
        <f t="shared" si="3"/>
        <v>37</v>
      </c>
      <c r="L62" s="59">
        <f>COUNTIF(L$2:L$51,"&lt;30")</f>
        <v>37</v>
      </c>
    </row>
    <row r="63" spans="1:12">
      <c r="A63" s="100"/>
      <c r="B63" s="20"/>
      <c r="C63" s="59">
        <f>C62+C61+C60+C59</f>
        <v>38</v>
      </c>
      <c r="D63" s="100"/>
      <c r="E63" s="20"/>
      <c r="F63" s="59">
        <f>F62+F61+F60+F59</f>
        <v>33</v>
      </c>
      <c r="G63" s="98"/>
      <c r="H63" s="20"/>
      <c r="I63" s="59">
        <f>I62+I61+I60+I59</f>
        <v>32</v>
      </c>
      <c r="J63" s="100" t="s">
        <v>18</v>
      </c>
      <c r="K63" s="20"/>
      <c r="L63" s="59">
        <f>L62+L61+L60+L59</f>
        <v>37</v>
      </c>
    </row>
    <row r="64" spans="1:12" ht="17.25" thickBot="1">
      <c r="A64" s="61" t="str">
        <f>B1</f>
        <v>段一</v>
      </c>
      <c r="B64" s="109" t="s">
        <v>38</v>
      </c>
      <c r="C64" s="104">
        <f>AVERAGE(C2:C41)</f>
        <v>0</v>
      </c>
      <c r="D64" s="61" t="str">
        <f>E1</f>
        <v>段一</v>
      </c>
      <c r="E64" s="109" t="s">
        <v>38</v>
      </c>
      <c r="F64" s="104">
        <f>AVERAGE(F2:F41)</f>
        <v>0</v>
      </c>
      <c r="G64" s="61" t="str">
        <f>H1</f>
        <v>段一</v>
      </c>
      <c r="H64" s="109" t="s">
        <v>38</v>
      </c>
      <c r="I64" s="104">
        <f>AVERAGE(I2:I41)</f>
        <v>0</v>
      </c>
      <c r="J64" s="61" t="str">
        <f>K1</f>
        <v>段一</v>
      </c>
      <c r="K64" s="109" t="s">
        <v>38</v>
      </c>
      <c r="L64" s="104">
        <f>AVERAGE(L2:L41)</f>
        <v>0</v>
      </c>
    </row>
    <row r="65" spans="2:12">
      <c r="B65" s="2"/>
      <c r="E65" s="2"/>
      <c r="H65" s="2"/>
      <c r="K65" s="2"/>
      <c r="L65" s="2"/>
    </row>
    <row r="66" spans="2:12">
      <c r="B66" s="2"/>
      <c r="E66" s="2"/>
      <c r="H66" s="2"/>
      <c r="K66" s="2"/>
      <c r="L66" s="2"/>
    </row>
    <row r="67" spans="2:12">
      <c r="B67" s="2"/>
      <c r="E67" s="2"/>
      <c r="H67" s="2"/>
      <c r="K67" s="2"/>
      <c r="L67" s="2"/>
    </row>
    <row r="68" spans="2:12">
      <c r="B68" s="2"/>
      <c r="E68" s="2"/>
      <c r="H68" s="2"/>
      <c r="K68" s="2"/>
      <c r="L68" s="2"/>
    </row>
    <row r="69" spans="2:12">
      <c r="B69" s="2"/>
      <c r="E69" s="2"/>
      <c r="H69" s="2"/>
      <c r="K69" s="2"/>
      <c r="L69" s="2"/>
    </row>
    <row r="70" spans="2:12">
      <c r="B70" s="2"/>
      <c r="E70" s="2"/>
      <c r="H70" s="2"/>
      <c r="K70" s="2"/>
      <c r="L70" s="2"/>
    </row>
    <row r="71" spans="2:12">
      <c r="B71" s="2"/>
      <c r="E71" s="2"/>
      <c r="H71" s="2"/>
      <c r="K71" s="2"/>
      <c r="L71" s="2"/>
    </row>
    <row r="72" spans="2:12">
      <c r="B72" s="2"/>
      <c r="E72" s="2"/>
      <c r="H72" s="2"/>
      <c r="K72" s="2"/>
      <c r="L72" s="2"/>
    </row>
    <row r="73" spans="2:12">
      <c r="B73" s="2"/>
      <c r="E73" s="2"/>
      <c r="H73" s="2"/>
      <c r="K73" s="2"/>
      <c r="L73" s="2"/>
    </row>
    <row r="74" spans="2:12">
      <c r="B74" s="2"/>
      <c r="E74" s="2"/>
      <c r="H74" s="2"/>
      <c r="K74" s="2"/>
      <c r="L74" s="2"/>
    </row>
    <row r="75" spans="2:12">
      <c r="B75" s="2"/>
      <c r="E75" s="2"/>
      <c r="H75" s="2"/>
      <c r="K75" s="2"/>
      <c r="L75" s="2"/>
    </row>
    <row r="76" spans="2:12">
      <c r="B76" s="2"/>
      <c r="E76" s="2"/>
      <c r="H76" s="2"/>
      <c r="K76" s="2"/>
      <c r="L76" s="2"/>
    </row>
    <row r="77" spans="2:12">
      <c r="B77" s="2"/>
      <c r="E77" s="2"/>
      <c r="H77" s="2"/>
      <c r="K77" s="2"/>
      <c r="L77" s="2"/>
    </row>
    <row r="78" spans="2:12">
      <c r="B78" s="2"/>
      <c r="E78" s="2"/>
      <c r="H78" s="2"/>
      <c r="K78" s="2"/>
      <c r="L78" s="2"/>
    </row>
    <row r="79" spans="2:12">
      <c r="B79" s="2"/>
      <c r="E79" s="2"/>
      <c r="H79" s="2"/>
      <c r="K79" s="2"/>
      <c r="L79" s="2"/>
    </row>
    <row r="80" spans="2:12">
      <c r="B80" s="2"/>
      <c r="E80" s="2"/>
      <c r="H80" s="2"/>
      <c r="K80" s="2"/>
      <c r="L80" s="2"/>
    </row>
    <row r="81" spans="2:12">
      <c r="B81" s="2"/>
      <c r="E81" s="2"/>
      <c r="H81" s="2"/>
      <c r="K81" s="2"/>
      <c r="L81" s="2"/>
    </row>
    <row r="82" spans="2:12">
      <c r="B82" s="2"/>
      <c r="E82" s="2"/>
      <c r="H82" s="2"/>
      <c r="K82" s="2"/>
      <c r="L82" s="2"/>
    </row>
    <row r="83" spans="2:12">
      <c r="B83" s="2"/>
      <c r="E83" s="2"/>
      <c r="H83" s="2"/>
      <c r="K83" s="2"/>
      <c r="L83" s="2"/>
    </row>
    <row r="84" spans="2:12">
      <c r="B84" s="2"/>
      <c r="E84" s="2"/>
      <c r="H84" s="2"/>
      <c r="K84" s="2"/>
      <c r="L84" s="2"/>
    </row>
    <row r="85" spans="2:12">
      <c r="B85" s="2"/>
      <c r="E85" s="2"/>
      <c r="H85" s="2"/>
      <c r="K85" s="2"/>
      <c r="L85" s="2"/>
    </row>
    <row r="86" spans="2:12">
      <c r="B86" s="2"/>
      <c r="E86" s="2"/>
      <c r="H86" s="2"/>
      <c r="K86" s="2"/>
      <c r="L86" s="2"/>
    </row>
    <row r="87" spans="2:12">
      <c r="B87" s="2"/>
      <c r="E87" s="2"/>
      <c r="H87" s="2"/>
      <c r="K87" s="2"/>
      <c r="L87" s="2"/>
    </row>
    <row r="88" spans="2:12">
      <c r="B88" s="2"/>
      <c r="E88" s="2"/>
      <c r="H88" s="2"/>
      <c r="K88" s="2"/>
      <c r="L88" s="2"/>
    </row>
    <row r="89" spans="2:12">
      <c r="B89" s="2"/>
      <c r="E89" s="2"/>
      <c r="H89" s="2"/>
      <c r="K89" s="2"/>
      <c r="L89" s="2"/>
    </row>
    <row r="90" spans="2:12">
      <c r="B90" s="2"/>
      <c r="E90" s="2"/>
      <c r="H90" s="2"/>
      <c r="K90" s="2"/>
      <c r="L90" s="2"/>
    </row>
    <row r="91" spans="2:12">
      <c r="B91" s="2"/>
      <c r="E91" s="2"/>
      <c r="H91" s="2"/>
      <c r="K91" s="2"/>
      <c r="L91" s="2"/>
    </row>
    <row r="92" spans="2:12">
      <c r="B92" s="2"/>
      <c r="E92" s="2"/>
      <c r="H92" s="2"/>
      <c r="K92" s="2"/>
      <c r="L92" s="2"/>
    </row>
    <row r="93" spans="2:12">
      <c r="B93" s="2"/>
      <c r="E93" s="2"/>
      <c r="H93" s="2"/>
      <c r="K93" s="2"/>
      <c r="L93" s="2"/>
    </row>
    <row r="94" spans="2:12">
      <c r="B94" s="2"/>
      <c r="E94" s="2"/>
      <c r="H94" s="2"/>
      <c r="K94" s="2"/>
      <c r="L94" s="2"/>
    </row>
    <row r="95" spans="2:12">
      <c r="B95" s="2"/>
      <c r="E95" s="2"/>
      <c r="H95" s="2"/>
      <c r="K95" s="2"/>
      <c r="L95" s="2"/>
    </row>
    <row r="96" spans="2:12">
      <c r="B96" s="2"/>
      <c r="E96" s="2"/>
      <c r="H96" s="2"/>
      <c r="K96" s="2"/>
      <c r="L96" s="2"/>
    </row>
    <row r="97" spans="2:12">
      <c r="B97" s="2"/>
      <c r="E97" s="2"/>
      <c r="H97" s="2"/>
      <c r="K97" s="2"/>
      <c r="L97" s="2"/>
    </row>
    <row r="98" spans="2:12">
      <c r="B98" s="2"/>
      <c r="E98" s="2"/>
      <c r="H98" s="2"/>
      <c r="K98" s="2"/>
      <c r="L98" s="2"/>
    </row>
    <row r="99" spans="2:12">
      <c r="B99" s="2"/>
      <c r="E99" s="2"/>
      <c r="H99" s="2"/>
      <c r="K99" s="2"/>
      <c r="L99" s="2"/>
    </row>
    <row r="100" spans="2:12">
      <c r="B100" s="2"/>
      <c r="E100" s="2"/>
      <c r="H100" s="2"/>
      <c r="K100" s="2"/>
      <c r="L100" s="2"/>
    </row>
    <row r="101" spans="2:12">
      <c r="B101" s="2"/>
      <c r="E101" s="2"/>
      <c r="H101" s="2"/>
      <c r="K101" s="2"/>
      <c r="L101" s="2"/>
    </row>
    <row r="102" spans="2:12">
      <c r="B102" s="2"/>
      <c r="E102" s="2"/>
      <c r="H102" s="2"/>
      <c r="K102" s="2"/>
      <c r="L102" s="2"/>
    </row>
    <row r="103" spans="2:12">
      <c r="B103" s="2"/>
      <c r="E103" s="2"/>
      <c r="H103" s="2"/>
      <c r="K103" s="2"/>
      <c r="L103" s="2"/>
    </row>
    <row r="104" spans="2:12">
      <c r="B104" s="2"/>
      <c r="E104" s="2"/>
      <c r="H104" s="2"/>
      <c r="K104" s="2"/>
      <c r="L104" s="2"/>
    </row>
    <row r="105" spans="2:12">
      <c r="B105" s="2"/>
      <c r="E105" s="2"/>
      <c r="H105" s="2"/>
      <c r="K105" s="2"/>
      <c r="L105" s="2"/>
    </row>
    <row r="106" spans="2:12">
      <c r="B106" s="2"/>
      <c r="E106" s="2"/>
      <c r="H106" s="2"/>
      <c r="K106" s="2"/>
      <c r="L106" s="2"/>
    </row>
    <row r="107" spans="2:12">
      <c r="B107" s="2"/>
      <c r="E107" s="2"/>
      <c r="H107" s="2"/>
      <c r="K107" s="2"/>
      <c r="L107" s="2"/>
    </row>
    <row r="108" spans="2:12">
      <c r="B108" s="2"/>
      <c r="E108" s="2"/>
      <c r="H108" s="2"/>
      <c r="K108" s="2"/>
      <c r="L108" s="2"/>
    </row>
    <row r="109" spans="2:12">
      <c r="B109" s="2"/>
      <c r="E109" s="2"/>
      <c r="H109" s="2"/>
      <c r="K109" s="2"/>
      <c r="L109" s="2"/>
    </row>
    <row r="110" spans="2:12">
      <c r="B110" s="2"/>
      <c r="E110" s="2"/>
      <c r="H110" s="2"/>
      <c r="K110" s="2"/>
      <c r="L110" s="2"/>
    </row>
    <row r="111" spans="2:12">
      <c r="B111" s="2"/>
      <c r="E111" s="2"/>
      <c r="H111" s="2"/>
      <c r="K111" s="2"/>
      <c r="L111" s="2"/>
    </row>
    <row r="112" spans="2:12">
      <c r="B112" s="2"/>
      <c r="E112" s="2"/>
      <c r="H112" s="2"/>
      <c r="K112" s="2"/>
      <c r="L112" s="2"/>
    </row>
    <row r="113" spans="2:12">
      <c r="B113" s="2"/>
      <c r="E113" s="2"/>
      <c r="H113" s="2"/>
      <c r="K113" s="2"/>
      <c r="L113" s="2"/>
    </row>
    <row r="114" spans="2:12">
      <c r="B114" s="2"/>
      <c r="E114" s="2"/>
      <c r="H114" s="2"/>
      <c r="K114" s="2"/>
      <c r="L114" s="2"/>
    </row>
    <row r="115" spans="2:12">
      <c r="B115" s="2"/>
      <c r="E115" s="2"/>
      <c r="H115" s="2"/>
      <c r="K115" s="2"/>
      <c r="L115" s="2"/>
    </row>
    <row r="116" spans="2:12">
      <c r="B116" s="2"/>
      <c r="E116" s="2"/>
      <c r="H116" s="2"/>
      <c r="K116" s="2"/>
      <c r="L116" s="2"/>
    </row>
    <row r="117" spans="2:12">
      <c r="B117" s="2"/>
      <c r="E117" s="2"/>
      <c r="H117" s="2"/>
      <c r="K117" s="2"/>
      <c r="L117" s="2"/>
    </row>
    <row r="118" spans="2:12">
      <c r="B118" s="2"/>
      <c r="E118" s="2"/>
      <c r="H118" s="2"/>
      <c r="K118" s="2"/>
      <c r="L118" s="2"/>
    </row>
    <row r="119" spans="2:12">
      <c r="B119" s="2"/>
      <c r="E119" s="2"/>
      <c r="H119" s="2"/>
      <c r="K119" s="2"/>
      <c r="L119" s="2"/>
    </row>
    <row r="120" spans="2:12">
      <c r="B120" s="2"/>
      <c r="E120" s="2"/>
      <c r="H120" s="2"/>
      <c r="K120" s="2"/>
      <c r="L120" s="2"/>
    </row>
    <row r="121" spans="2:12">
      <c r="B121" s="2"/>
      <c r="E121" s="2"/>
      <c r="H121" s="2"/>
      <c r="K121" s="2"/>
      <c r="L121" s="2"/>
    </row>
    <row r="122" spans="2:12">
      <c r="B122" s="2"/>
      <c r="E122" s="2"/>
      <c r="H122" s="2"/>
      <c r="K122" s="2"/>
      <c r="L122" s="2"/>
    </row>
    <row r="123" spans="2:12">
      <c r="B123" s="2"/>
      <c r="E123" s="2"/>
      <c r="H123" s="2"/>
      <c r="K123" s="2"/>
      <c r="L123" s="2"/>
    </row>
    <row r="124" spans="2:12">
      <c r="B124" s="2"/>
      <c r="E124" s="2"/>
      <c r="H124" s="2"/>
      <c r="K124" s="2"/>
      <c r="L124" s="2"/>
    </row>
    <row r="125" spans="2:12">
      <c r="B125" s="2"/>
      <c r="E125" s="2"/>
      <c r="H125" s="2"/>
      <c r="K125" s="2"/>
      <c r="L125" s="2"/>
    </row>
    <row r="126" spans="2:12">
      <c r="B126" s="2"/>
      <c r="E126" s="2"/>
      <c r="H126" s="2"/>
      <c r="K126" s="2"/>
      <c r="L126" s="2"/>
    </row>
    <row r="127" spans="2:12">
      <c r="B127" s="2"/>
      <c r="E127" s="2"/>
      <c r="H127" s="2"/>
      <c r="K127" s="2"/>
      <c r="L127" s="2"/>
    </row>
    <row r="128" spans="2:12">
      <c r="B128" s="2"/>
      <c r="E128" s="2"/>
      <c r="H128" s="2"/>
      <c r="K128" s="2"/>
      <c r="L128" s="2"/>
    </row>
    <row r="129" spans="2:12">
      <c r="B129" s="2"/>
      <c r="E129" s="2"/>
      <c r="H129" s="2"/>
      <c r="K129" s="2"/>
      <c r="L129" s="2"/>
    </row>
    <row r="130" spans="2:12">
      <c r="B130" s="2"/>
      <c r="E130" s="2"/>
      <c r="H130" s="2"/>
      <c r="K130" s="2"/>
      <c r="L130" s="2"/>
    </row>
    <row r="131" spans="2:12">
      <c r="B131" s="2"/>
      <c r="E131" s="2"/>
      <c r="H131" s="2"/>
      <c r="K131" s="2"/>
      <c r="L131" s="2"/>
    </row>
    <row r="132" spans="2:12">
      <c r="B132" s="2"/>
      <c r="E132" s="2"/>
      <c r="H132" s="2"/>
      <c r="K132" s="2"/>
      <c r="L132" s="2"/>
    </row>
    <row r="133" spans="2:12">
      <c r="B133" s="2"/>
      <c r="E133" s="2"/>
      <c r="H133" s="2"/>
      <c r="K133" s="2"/>
      <c r="L133" s="2"/>
    </row>
    <row r="134" spans="2:12">
      <c r="B134" s="2"/>
      <c r="E134" s="2"/>
      <c r="H134" s="2"/>
      <c r="K134" s="2"/>
      <c r="L134" s="2"/>
    </row>
    <row r="135" spans="2:12">
      <c r="B135" s="2"/>
      <c r="E135" s="2"/>
      <c r="H135" s="2"/>
      <c r="K135" s="2"/>
      <c r="L135" s="2"/>
    </row>
    <row r="136" spans="2:12">
      <c r="B136" s="2"/>
      <c r="E136" s="2"/>
      <c r="H136" s="2"/>
      <c r="K136" s="2"/>
      <c r="L136" s="2"/>
    </row>
    <row r="137" spans="2:12">
      <c r="B137" s="2"/>
      <c r="E137" s="2"/>
      <c r="H137" s="2"/>
      <c r="K137" s="2"/>
      <c r="L137" s="2"/>
    </row>
    <row r="138" spans="2:12">
      <c r="B138" s="2"/>
      <c r="E138" s="2"/>
      <c r="H138" s="2"/>
      <c r="K138" s="2"/>
      <c r="L138" s="2"/>
    </row>
    <row r="139" spans="2:12">
      <c r="B139" s="2"/>
      <c r="E139" s="2"/>
      <c r="H139" s="2"/>
      <c r="K139" s="2"/>
      <c r="L139" s="2"/>
    </row>
    <row r="140" spans="2:12">
      <c r="B140" s="2"/>
      <c r="E140" s="2"/>
      <c r="H140" s="2"/>
      <c r="K140" s="2"/>
      <c r="L140" s="2"/>
    </row>
    <row r="141" spans="2:12">
      <c r="B141" s="2"/>
      <c r="E141" s="2"/>
      <c r="H141" s="2"/>
      <c r="K141" s="2"/>
      <c r="L141" s="2"/>
    </row>
    <row r="142" spans="2:12">
      <c r="B142" s="2"/>
      <c r="E142" s="2"/>
      <c r="H142" s="2"/>
      <c r="K142" s="2"/>
      <c r="L142" s="2"/>
    </row>
    <row r="143" spans="2:12">
      <c r="B143" s="2"/>
      <c r="E143" s="2"/>
      <c r="H143" s="2"/>
      <c r="K143" s="2"/>
      <c r="L143" s="2"/>
    </row>
    <row r="144" spans="2:12">
      <c r="B144" s="2"/>
      <c r="E144" s="2"/>
      <c r="H144" s="2"/>
      <c r="K144" s="2"/>
      <c r="L144" s="2"/>
    </row>
    <row r="145" spans="2:12">
      <c r="B145" s="2"/>
      <c r="E145" s="2"/>
      <c r="H145" s="2"/>
      <c r="K145" s="2"/>
      <c r="L145" s="2"/>
    </row>
    <row r="146" spans="2:12">
      <c r="B146" s="2"/>
      <c r="E146" s="2"/>
      <c r="H146" s="2"/>
      <c r="K146" s="2"/>
      <c r="L146" s="2"/>
    </row>
    <row r="147" spans="2:12">
      <c r="B147" s="2"/>
      <c r="E147" s="2"/>
      <c r="H147" s="2"/>
      <c r="K147" s="2"/>
      <c r="L147" s="2"/>
    </row>
    <row r="148" spans="2:12">
      <c r="B148" s="2"/>
      <c r="E148" s="2"/>
      <c r="H148" s="2"/>
      <c r="K148" s="2"/>
      <c r="L148" s="2"/>
    </row>
    <row r="149" spans="2:12">
      <c r="B149" s="2"/>
      <c r="E149" s="2"/>
      <c r="H149" s="2"/>
      <c r="K149" s="2"/>
      <c r="L149" s="2"/>
    </row>
    <row r="150" spans="2:12">
      <c r="B150" s="2"/>
      <c r="E150" s="2"/>
      <c r="H150" s="2"/>
      <c r="K150" s="2"/>
      <c r="L150" s="2"/>
    </row>
    <row r="151" spans="2:12">
      <c r="B151" s="2"/>
      <c r="E151" s="2"/>
      <c r="H151" s="2"/>
      <c r="K151" s="2"/>
      <c r="L151" s="2"/>
    </row>
    <row r="152" spans="2:12">
      <c r="B152" s="2"/>
      <c r="E152" s="2"/>
      <c r="H152" s="2"/>
      <c r="K152" s="2"/>
      <c r="L152" s="2"/>
    </row>
    <row r="153" spans="2:12">
      <c r="B153" s="2"/>
      <c r="E153" s="2"/>
      <c r="H153" s="2"/>
      <c r="K153" s="2"/>
      <c r="L153" s="2"/>
    </row>
    <row r="154" spans="2:12">
      <c r="B154" s="2"/>
      <c r="E154" s="2"/>
      <c r="H154" s="2"/>
      <c r="K154" s="2"/>
      <c r="L154" s="2"/>
    </row>
    <row r="155" spans="2:12">
      <c r="B155" s="2"/>
      <c r="E155" s="2"/>
      <c r="H155" s="2"/>
      <c r="K155" s="2"/>
      <c r="L155" s="2"/>
    </row>
    <row r="156" spans="2:12">
      <c r="B156" s="2"/>
      <c r="E156" s="2"/>
      <c r="H156" s="2"/>
      <c r="K156" s="2"/>
      <c r="L156" s="2"/>
    </row>
    <row r="157" spans="2:12">
      <c r="B157" s="2"/>
      <c r="E157" s="2"/>
      <c r="H157" s="2"/>
      <c r="K157" s="2"/>
      <c r="L157" s="2"/>
    </row>
    <row r="158" spans="2:12">
      <c r="B158" s="2"/>
      <c r="E158" s="2"/>
      <c r="H158" s="2"/>
      <c r="K158" s="2"/>
      <c r="L158" s="2"/>
    </row>
    <row r="159" spans="2:12">
      <c r="B159" s="2"/>
      <c r="E159" s="2"/>
      <c r="H159" s="2"/>
      <c r="K159" s="2"/>
      <c r="L159" s="2"/>
    </row>
    <row r="160" spans="2:12">
      <c r="B160" s="2"/>
      <c r="E160" s="2"/>
      <c r="H160" s="2"/>
      <c r="K160" s="2"/>
      <c r="L160" s="2"/>
    </row>
    <row r="161" spans="2:12">
      <c r="B161" s="2"/>
      <c r="E161" s="2"/>
      <c r="H161" s="2"/>
      <c r="K161" s="2"/>
      <c r="L161" s="2"/>
    </row>
    <row r="162" spans="2:12">
      <c r="B162" s="2"/>
      <c r="E162" s="2"/>
      <c r="H162" s="2"/>
      <c r="K162" s="2"/>
      <c r="L162" s="2"/>
    </row>
    <row r="163" spans="2:12">
      <c r="B163" s="2"/>
      <c r="E163" s="2"/>
      <c r="H163" s="2"/>
      <c r="K163" s="2"/>
      <c r="L163" s="2"/>
    </row>
    <row r="164" spans="2:12">
      <c r="B164" s="2"/>
      <c r="E164" s="2"/>
      <c r="H164" s="2"/>
      <c r="K164" s="2"/>
      <c r="L164" s="2"/>
    </row>
    <row r="165" spans="2:12">
      <c r="B165" s="2"/>
      <c r="E165" s="2"/>
      <c r="H165" s="2"/>
      <c r="K165" s="2"/>
      <c r="L165" s="2"/>
    </row>
    <row r="166" spans="2:12">
      <c r="B166" s="2"/>
      <c r="E166" s="2"/>
      <c r="H166" s="2"/>
      <c r="K166" s="2"/>
      <c r="L166" s="2"/>
    </row>
    <row r="167" spans="2:12">
      <c r="B167" s="2"/>
      <c r="E167" s="2"/>
      <c r="H167" s="2"/>
      <c r="K167" s="2"/>
      <c r="L167" s="2"/>
    </row>
    <row r="168" spans="2:12">
      <c r="B168" s="2"/>
      <c r="E168" s="2"/>
      <c r="H168" s="2"/>
      <c r="K168" s="2"/>
      <c r="L168" s="2"/>
    </row>
    <row r="169" spans="2:12">
      <c r="B169" s="2"/>
      <c r="E169" s="2"/>
      <c r="H169" s="2"/>
      <c r="K169" s="2"/>
      <c r="L169" s="2"/>
    </row>
    <row r="170" spans="2:12">
      <c r="B170" s="2"/>
      <c r="E170" s="2"/>
      <c r="H170" s="2"/>
      <c r="K170" s="2"/>
      <c r="L170" s="2"/>
    </row>
    <row r="171" spans="2:12">
      <c r="B171" s="2"/>
      <c r="E171" s="2"/>
      <c r="H171" s="2"/>
      <c r="K171" s="2"/>
      <c r="L171" s="2"/>
    </row>
    <row r="172" spans="2:12">
      <c r="B172" s="2"/>
      <c r="E172" s="2"/>
      <c r="H172" s="2"/>
      <c r="K172" s="2"/>
      <c r="L172" s="2"/>
    </row>
    <row r="173" spans="2:12">
      <c r="B173" s="2"/>
      <c r="E173" s="2"/>
      <c r="H173" s="2"/>
      <c r="K173" s="2"/>
      <c r="L173" s="2"/>
    </row>
    <row r="174" spans="2:12">
      <c r="B174" s="2"/>
      <c r="E174" s="2"/>
      <c r="H174" s="2"/>
      <c r="K174" s="2"/>
      <c r="L174" s="2"/>
    </row>
    <row r="175" spans="2:12">
      <c r="B175" s="2"/>
      <c r="E175" s="2"/>
      <c r="H175" s="2"/>
      <c r="K175" s="2"/>
      <c r="L175" s="2"/>
    </row>
    <row r="176" spans="2:12">
      <c r="B176" s="2"/>
      <c r="E176" s="2"/>
      <c r="H176" s="2"/>
      <c r="K176" s="2"/>
      <c r="L176" s="2"/>
    </row>
    <row r="177" spans="2:12">
      <c r="B177" s="2"/>
      <c r="E177" s="2"/>
      <c r="H177" s="2"/>
      <c r="K177" s="2"/>
      <c r="L177" s="2"/>
    </row>
    <row r="178" spans="2:12">
      <c r="B178" s="2"/>
      <c r="E178" s="2"/>
      <c r="H178" s="2"/>
      <c r="K178" s="2"/>
      <c r="L178" s="2"/>
    </row>
    <row r="179" spans="2:12">
      <c r="B179" s="2"/>
      <c r="E179" s="2"/>
      <c r="H179" s="2"/>
      <c r="K179" s="2"/>
      <c r="L179" s="2"/>
    </row>
  </sheetData>
  <phoneticPr fontId="2" type="noConversion"/>
  <conditionalFormatting sqref="F2:F36 C2:C33 K2:L38 F40:F51 C41:C51 K43:L51 H2:I39 H41:I51">
    <cfRule type="cellIs" dxfId="42" priority="55" stopIfTrue="1" operator="lessThanOrEqual">
      <formula>59</formula>
    </cfRule>
  </conditionalFormatting>
  <conditionalFormatting sqref="E2:E36 E40:E51">
    <cfRule type="cellIs" dxfId="41" priority="24" stopIfTrue="1" operator="lessThanOrEqual">
      <formula>59</formula>
    </cfRule>
  </conditionalFormatting>
  <conditionalFormatting sqref="B2:B33 B41:B51">
    <cfRule type="cellIs" dxfId="40" priority="23" stopIfTrue="1" operator="lessThanOrEqual">
      <formula>59</formula>
    </cfRule>
  </conditionalFormatting>
  <conditionalFormatting sqref="F37:F38">
    <cfRule type="cellIs" dxfId="39" priority="17" stopIfTrue="1" operator="lessThanOrEqual">
      <formula>59</formula>
    </cfRule>
  </conditionalFormatting>
  <conditionalFormatting sqref="E37:E38">
    <cfRule type="cellIs" dxfId="38" priority="16" stopIfTrue="1" operator="lessThanOrEqual">
      <formula>59</formula>
    </cfRule>
  </conditionalFormatting>
  <conditionalFormatting sqref="C34:C38">
    <cfRule type="cellIs" dxfId="37" priority="15" stopIfTrue="1" operator="lessThanOrEqual">
      <formula>59</formula>
    </cfRule>
  </conditionalFormatting>
  <conditionalFormatting sqref="B34:B38">
    <cfRule type="cellIs" dxfId="36" priority="14" stopIfTrue="1" operator="lessThanOrEqual">
      <formula>59</formula>
    </cfRule>
  </conditionalFormatting>
  <conditionalFormatting sqref="C39">
    <cfRule type="cellIs" dxfId="35" priority="13" stopIfTrue="1" operator="lessThanOrEqual">
      <formula>59</formula>
    </cfRule>
  </conditionalFormatting>
  <conditionalFormatting sqref="B39">
    <cfRule type="cellIs" dxfId="34" priority="12" stopIfTrue="1" operator="lessThanOrEqual">
      <formula>59</formula>
    </cfRule>
  </conditionalFormatting>
  <conditionalFormatting sqref="C40">
    <cfRule type="cellIs" dxfId="33" priority="11" stopIfTrue="1" operator="lessThanOrEqual">
      <formula>59</formula>
    </cfRule>
  </conditionalFormatting>
  <conditionalFormatting sqref="B40">
    <cfRule type="cellIs" dxfId="32" priority="10" stopIfTrue="1" operator="lessThanOrEqual">
      <formula>59</formula>
    </cfRule>
  </conditionalFormatting>
  <conditionalFormatting sqref="K39:L39">
    <cfRule type="cellIs" dxfId="31" priority="9" stopIfTrue="1" operator="lessThanOrEqual">
      <formula>59</formula>
    </cfRule>
  </conditionalFormatting>
  <conditionalFormatting sqref="F39">
    <cfRule type="cellIs" dxfId="30" priority="8" stopIfTrue="1" operator="lessThanOrEqual">
      <formula>59</formula>
    </cfRule>
  </conditionalFormatting>
  <conditionalFormatting sqref="E39">
    <cfRule type="cellIs" dxfId="29" priority="7" stopIfTrue="1" operator="lessThanOrEqual">
      <formula>59</formula>
    </cfRule>
  </conditionalFormatting>
  <conditionalFormatting sqref="K40:L40">
    <cfRule type="cellIs" dxfId="28" priority="6" stopIfTrue="1" operator="lessThanOrEqual">
      <formula>59</formula>
    </cfRule>
  </conditionalFormatting>
  <conditionalFormatting sqref="K41:L42">
    <cfRule type="cellIs" dxfId="27" priority="2" stopIfTrue="1" operator="lessThanOrEqual">
      <formula>59</formula>
    </cfRule>
  </conditionalFormatting>
  <conditionalFormatting sqref="H40:I40">
    <cfRule type="cellIs" dxfId="26" priority="1" stopIfTrue="1" operator="lessThanOrEqual">
      <formula>59</formula>
    </cfRule>
  </conditionalFormatting>
  <pageMargins left="0.74803149606299213" right="0.74803149606299213" top="0.55118110236220474" bottom="0.23622047244094491" header="0.51181102362204722" footer="0.51181102362204722"/>
  <pageSetup paperSize="1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view="pageBreakPreview" topLeftCell="A38" zoomScale="130" zoomScaleNormal="75" zoomScaleSheetLayoutView="130" workbookViewId="0">
      <selection activeCell="J42" sqref="J42"/>
    </sheetView>
  </sheetViews>
  <sheetFormatPr defaultRowHeight="15.75"/>
  <cols>
    <col min="1" max="1" width="5.875" style="3" bestFit="1" customWidth="1"/>
    <col min="2" max="2" width="7.5" style="3" customWidth="1"/>
    <col min="3" max="3" width="5.5" style="3" customWidth="1"/>
    <col min="4" max="4" width="5.875" style="3" bestFit="1" customWidth="1"/>
    <col min="5" max="5" width="7.5" style="3" customWidth="1"/>
    <col min="6" max="6" width="5.5" style="3" customWidth="1"/>
    <col min="7" max="7" width="5.875" style="3" bestFit="1" customWidth="1"/>
    <col min="8" max="8" width="7.5" style="3" customWidth="1"/>
    <col min="9" max="9" width="5.5" style="3" customWidth="1"/>
    <col min="10" max="10" width="6" style="1" bestFit="1" customWidth="1"/>
    <col min="11" max="11" width="7.5" style="3" customWidth="1"/>
    <col min="12" max="12" width="5.5" style="3" customWidth="1"/>
    <col min="13" max="16384" width="9" style="3"/>
  </cols>
  <sheetData>
    <row r="1" spans="1:12" ht="16.5">
      <c r="A1" s="107">
        <f>'209'!B3</f>
        <v>209</v>
      </c>
      <c r="B1" s="106" t="s">
        <v>79</v>
      </c>
      <c r="C1" s="110" t="s">
        <v>80</v>
      </c>
      <c r="D1" s="107">
        <f>'210'!B3</f>
        <v>210</v>
      </c>
      <c r="E1" s="106" t="s">
        <v>79</v>
      </c>
      <c r="F1" s="110" t="s">
        <v>80</v>
      </c>
      <c r="G1" s="108">
        <f>'211'!B3</f>
        <v>211</v>
      </c>
      <c r="H1" s="106" t="s">
        <v>79</v>
      </c>
      <c r="I1" s="110" t="s">
        <v>80</v>
      </c>
      <c r="J1" s="107">
        <f>'311'!B3</f>
        <v>311</v>
      </c>
      <c r="K1" s="106" t="s">
        <v>79</v>
      </c>
      <c r="L1" s="110" t="s">
        <v>80</v>
      </c>
    </row>
    <row r="2" spans="1:12" ht="18.75" customHeight="1">
      <c r="A2" s="52">
        <f>'209'!$A5</f>
        <v>1</v>
      </c>
      <c r="B2" s="20">
        <f>'209'!B5</f>
        <v>0</v>
      </c>
      <c r="C2" s="59">
        <f>'209'!N5</f>
        <v>0</v>
      </c>
      <c r="D2" s="52" t="str">
        <f>'210'!$A5</f>
        <v>01</v>
      </c>
      <c r="E2" s="20">
        <f>'210'!B5</f>
        <v>0</v>
      </c>
      <c r="F2" s="59">
        <f>'210'!N5</f>
        <v>0</v>
      </c>
      <c r="G2" s="60" t="str">
        <f>'211'!A5</f>
        <v>01</v>
      </c>
      <c r="H2" s="20">
        <f>'211'!B5</f>
        <v>0</v>
      </c>
      <c r="I2" s="59">
        <f>'211'!N5</f>
        <v>0</v>
      </c>
      <c r="J2" s="52">
        <f>'311'!$A5</f>
        <v>1</v>
      </c>
      <c r="K2" s="20">
        <f>'311'!B5</f>
        <v>0</v>
      </c>
      <c r="L2" s="59">
        <f>'311'!L5</f>
        <v>0</v>
      </c>
    </row>
    <row r="3" spans="1:12" ht="18.75" customHeight="1">
      <c r="A3" s="52">
        <f>'209'!$A6</f>
        <v>2</v>
      </c>
      <c r="B3" s="20">
        <f>'209'!B6</f>
        <v>0</v>
      </c>
      <c r="C3" s="59">
        <f>'209'!N6</f>
        <v>0</v>
      </c>
      <c r="D3" s="52" t="str">
        <f>'210'!$A6</f>
        <v>02</v>
      </c>
      <c r="E3" s="20">
        <f>'210'!B6</f>
        <v>0</v>
      </c>
      <c r="F3" s="59">
        <f>'210'!N6</f>
        <v>0</v>
      </c>
      <c r="G3" s="60" t="str">
        <f>'211'!A6</f>
        <v>02</v>
      </c>
      <c r="H3" s="20">
        <f>'211'!B6</f>
        <v>0</v>
      </c>
      <c r="I3" s="59">
        <f>'211'!N6</f>
        <v>0</v>
      </c>
      <c r="J3" s="52">
        <f>'311'!$A6</f>
        <v>2</v>
      </c>
      <c r="K3" s="20">
        <f>'311'!B6</f>
        <v>0</v>
      </c>
      <c r="L3" s="59">
        <f>'311'!L6</f>
        <v>0</v>
      </c>
    </row>
    <row r="4" spans="1:12" ht="18.75" customHeight="1">
      <c r="A4" s="52">
        <f>'209'!$A7</f>
        <v>3</v>
      </c>
      <c r="B4" s="20">
        <f>'209'!B7</f>
        <v>0</v>
      </c>
      <c r="C4" s="59">
        <f>'209'!N7</f>
        <v>0</v>
      </c>
      <c r="D4" s="52" t="str">
        <f>'210'!$A7</f>
        <v>03</v>
      </c>
      <c r="E4" s="20">
        <f>'210'!B7</f>
        <v>0</v>
      </c>
      <c r="F4" s="59">
        <f>'210'!N7</f>
        <v>0</v>
      </c>
      <c r="G4" s="60" t="str">
        <f>'211'!A7</f>
        <v>03</v>
      </c>
      <c r="H4" s="20">
        <f>'211'!B7</f>
        <v>0</v>
      </c>
      <c r="I4" s="59">
        <f>'211'!N7</f>
        <v>0</v>
      </c>
      <c r="J4" s="52">
        <f>'311'!$A7</f>
        <v>3</v>
      </c>
      <c r="K4" s="20">
        <f>'311'!B7</f>
        <v>0</v>
      </c>
      <c r="L4" s="59">
        <f>'311'!L7</f>
        <v>0</v>
      </c>
    </row>
    <row r="5" spans="1:12" ht="18.75" customHeight="1">
      <c r="A5" s="52">
        <f>'209'!$A8</f>
        <v>4</v>
      </c>
      <c r="B5" s="20">
        <f>'209'!B8</f>
        <v>0</v>
      </c>
      <c r="C5" s="59">
        <f>'209'!N8</f>
        <v>0</v>
      </c>
      <c r="D5" s="52" t="str">
        <f>'210'!$A8</f>
        <v>04</v>
      </c>
      <c r="E5" s="20">
        <f>'210'!B8</f>
        <v>0</v>
      </c>
      <c r="F5" s="59">
        <f>'210'!N8</f>
        <v>0</v>
      </c>
      <c r="G5" s="60" t="str">
        <f>'211'!A8</f>
        <v>04</v>
      </c>
      <c r="H5" s="20">
        <f>'211'!B8</f>
        <v>0</v>
      </c>
      <c r="I5" s="59">
        <f>'211'!N8</f>
        <v>0</v>
      </c>
      <c r="J5" s="52">
        <f>'311'!$A8</f>
        <v>4</v>
      </c>
      <c r="K5" s="20">
        <f>'311'!B8</f>
        <v>0</v>
      </c>
      <c r="L5" s="59">
        <f>'311'!L8</f>
        <v>0</v>
      </c>
    </row>
    <row r="6" spans="1:12" ht="18.75" customHeight="1">
      <c r="A6" s="52">
        <f>'209'!$A9</f>
        <v>5</v>
      </c>
      <c r="B6" s="20">
        <f>'209'!B9</f>
        <v>0</v>
      </c>
      <c r="C6" s="59">
        <f>'209'!N9</f>
        <v>0</v>
      </c>
      <c r="D6" s="52" t="str">
        <f>'210'!$A9</f>
        <v>05</v>
      </c>
      <c r="E6" s="20">
        <f>'210'!B9</f>
        <v>0</v>
      </c>
      <c r="F6" s="59">
        <f>'210'!N9</f>
        <v>0</v>
      </c>
      <c r="G6" s="60" t="str">
        <f>'211'!A9</f>
        <v>05</v>
      </c>
      <c r="H6" s="20">
        <f>'211'!B9</f>
        <v>0</v>
      </c>
      <c r="I6" s="59">
        <f>'211'!N9</f>
        <v>0</v>
      </c>
      <c r="J6" s="52">
        <f>'311'!$A9</f>
        <v>5</v>
      </c>
      <c r="K6" s="20">
        <f>'311'!B9</f>
        <v>0</v>
      </c>
      <c r="L6" s="59">
        <f>'311'!L9</f>
        <v>0</v>
      </c>
    </row>
    <row r="7" spans="1:12" ht="18.75" customHeight="1">
      <c r="A7" s="52">
        <f>'209'!$A10</f>
        <v>6</v>
      </c>
      <c r="B7" s="20">
        <f>'209'!B10</f>
        <v>0</v>
      </c>
      <c r="C7" s="59">
        <f>'209'!N10</f>
        <v>0</v>
      </c>
      <c r="D7" s="52" t="str">
        <f>'210'!$A10</f>
        <v>06</v>
      </c>
      <c r="E7" s="20">
        <f>'210'!B10</f>
        <v>0</v>
      </c>
      <c r="F7" s="59">
        <f>'210'!N10</f>
        <v>0</v>
      </c>
      <c r="G7" s="60" t="str">
        <f>'211'!A10</f>
        <v>06</v>
      </c>
      <c r="H7" s="20">
        <f>'211'!B10</f>
        <v>0</v>
      </c>
      <c r="I7" s="59">
        <f>'211'!N10</f>
        <v>0</v>
      </c>
      <c r="J7" s="52">
        <f>'311'!$A10</f>
        <v>6</v>
      </c>
      <c r="K7" s="20">
        <f>'311'!B10</f>
        <v>0</v>
      </c>
      <c r="L7" s="59">
        <f>'311'!L10</f>
        <v>0</v>
      </c>
    </row>
    <row r="8" spans="1:12" ht="18.75" customHeight="1">
      <c r="A8" s="52">
        <f>'209'!$A11</f>
        <v>7</v>
      </c>
      <c r="B8" s="20">
        <f>'209'!B11</f>
        <v>0</v>
      </c>
      <c r="C8" s="59">
        <f>'209'!N11</f>
        <v>0</v>
      </c>
      <c r="D8" s="52" t="str">
        <f>'210'!$A11</f>
        <v>07</v>
      </c>
      <c r="E8" s="20">
        <f>'210'!B11</f>
        <v>0</v>
      </c>
      <c r="F8" s="59">
        <f>'210'!N11</f>
        <v>0</v>
      </c>
      <c r="G8" s="60" t="str">
        <f>'211'!A11</f>
        <v>07</v>
      </c>
      <c r="H8" s="20">
        <f>'211'!B11</f>
        <v>0</v>
      </c>
      <c r="I8" s="59">
        <f>'211'!N11</f>
        <v>0</v>
      </c>
      <c r="J8" s="52">
        <f>'311'!$A11</f>
        <v>7</v>
      </c>
      <c r="K8" s="20">
        <f>'311'!B11</f>
        <v>0</v>
      </c>
      <c r="L8" s="59">
        <f>'311'!L11</f>
        <v>0</v>
      </c>
    </row>
    <row r="9" spans="1:12" ht="18.75" customHeight="1">
      <c r="A9" s="52">
        <f>'209'!$A12</f>
        <v>8</v>
      </c>
      <c r="B9" s="20">
        <f>'209'!B12</f>
        <v>0</v>
      </c>
      <c r="C9" s="59">
        <f>'209'!N12</f>
        <v>0</v>
      </c>
      <c r="D9" s="52" t="str">
        <f>'210'!$A12</f>
        <v>08</v>
      </c>
      <c r="E9" s="20">
        <f>'210'!B12</f>
        <v>0</v>
      </c>
      <c r="F9" s="59">
        <f>'210'!N12</f>
        <v>0</v>
      </c>
      <c r="G9" s="60" t="str">
        <f>'211'!A12</f>
        <v>08</v>
      </c>
      <c r="H9" s="20">
        <f>'211'!B12</f>
        <v>0</v>
      </c>
      <c r="I9" s="59">
        <f>'211'!N12</f>
        <v>0</v>
      </c>
      <c r="J9" s="52">
        <f>'311'!$A12</f>
        <v>8</v>
      </c>
      <c r="K9" s="20">
        <f>'311'!B12</f>
        <v>0</v>
      </c>
      <c r="L9" s="59">
        <f>'311'!L12</f>
        <v>0</v>
      </c>
    </row>
    <row r="10" spans="1:12" ht="18.75" customHeight="1">
      <c r="A10" s="52">
        <f>'209'!$A13</f>
        <v>9</v>
      </c>
      <c r="B10" s="20">
        <f>'209'!B13</f>
        <v>0</v>
      </c>
      <c r="C10" s="59">
        <f>'209'!N13</f>
        <v>0</v>
      </c>
      <c r="D10" s="52" t="str">
        <f>'210'!$A13</f>
        <v>09</v>
      </c>
      <c r="E10" s="20">
        <f>'210'!B13</f>
        <v>0</v>
      </c>
      <c r="F10" s="59">
        <f>'210'!N13</f>
        <v>0</v>
      </c>
      <c r="G10" s="60" t="str">
        <f>'211'!A13</f>
        <v>09</v>
      </c>
      <c r="H10" s="20">
        <f>'211'!B13</f>
        <v>0</v>
      </c>
      <c r="I10" s="59">
        <f>'211'!N13</f>
        <v>0</v>
      </c>
      <c r="J10" s="52">
        <f>'311'!$A13</f>
        <v>9</v>
      </c>
      <c r="K10" s="20">
        <f>'311'!B13</f>
        <v>0</v>
      </c>
      <c r="L10" s="59">
        <f>'311'!L13</f>
        <v>0</v>
      </c>
    </row>
    <row r="11" spans="1:12" ht="18.75" customHeight="1">
      <c r="A11" s="52">
        <f>'209'!$A14</f>
        <v>10</v>
      </c>
      <c r="B11" s="20">
        <f>'209'!B14</f>
        <v>0</v>
      </c>
      <c r="C11" s="59">
        <f>'209'!N14</f>
        <v>0</v>
      </c>
      <c r="D11" s="52" t="str">
        <f>'210'!$A14</f>
        <v>10</v>
      </c>
      <c r="E11" s="20">
        <f>'210'!B14</f>
        <v>0</v>
      </c>
      <c r="F11" s="59">
        <f>'210'!N14</f>
        <v>0</v>
      </c>
      <c r="G11" s="60" t="str">
        <f>'211'!A14</f>
        <v>10</v>
      </c>
      <c r="H11" s="20">
        <f>'211'!B14</f>
        <v>0</v>
      </c>
      <c r="I11" s="59">
        <f>'211'!N14</f>
        <v>0</v>
      </c>
      <c r="J11" s="52">
        <f>'311'!$A14</f>
        <v>10</v>
      </c>
      <c r="K11" s="20">
        <f>'311'!B14</f>
        <v>0</v>
      </c>
      <c r="L11" s="59">
        <f>'311'!L14</f>
        <v>0</v>
      </c>
    </row>
    <row r="12" spans="1:12" ht="18.75" customHeight="1">
      <c r="A12" s="52">
        <f>'209'!$A15</f>
        <v>11</v>
      </c>
      <c r="B12" s="20">
        <f>'209'!B15</f>
        <v>0</v>
      </c>
      <c r="C12" s="59">
        <f>'209'!N15</f>
        <v>0</v>
      </c>
      <c r="D12" s="52" t="str">
        <f>'210'!$A15</f>
        <v>11</v>
      </c>
      <c r="E12" s="20">
        <f>'210'!B15</f>
        <v>0</v>
      </c>
      <c r="F12" s="59">
        <f>'210'!N15</f>
        <v>0</v>
      </c>
      <c r="G12" s="60" t="str">
        <f>'211'!A15</f>
        <v>11</v>
      </c>
      <c r="H12" s="20">
        <f>'211'!B15</f>
        <v>0</v>
      </c>
      <c r="I12" s="59">
        <f>'211'!N15</f>
        <v>0</v>
      </c>
      <c r="J12" s="52">
        <f>'311'!$A15</f>
        <v>11</v>
      </c>
      <c r="K12" s="20">
        <f>'311'!B15</f>
        <v>0</v>
      </c>
      <c r="L12" s="59">
        <f>'311'!L15</f>
        <v>0</v>
      </c>
    </row>
    <row r="13" spans="1:12" ht="18.75" customHeight="1">
      <c r="A13" s="52">
        <f>'209'!$A16</f>
        <v>12</v>
      </c>
      <c r="B13" s="20">
        <f>'209'!B16</f>
        <v>0</v>
      </c>
      <c r="C13" s="59">
        <f>'209'!N16</f>
        <v>0</v>
      </c>
      <c r="D13" s="52" t="str">
        <f>'210'!$A16</f>
        <v>12</v>
      </c>
      <c r="E13" s="20">
        <f>'210'!B16</f>
        <v>0</v>
      </c>
      <c r="F13" s="59">
        <f>'210'!N16</f>
        <v>0</v>
      </c>
      <c r="G13" s="60" t="str">
        <f>'211'!A16</f>
        <v>12</v>
      </c>
      <c r="H13" s="20">
        <f>'211'!B16</f>
        <v>0</v>
      </c>
      <c r="I13" s="59">
        <f>'211'!N16</f>
        <v>0</v>
      </c>
      <c r="J13" s="52"/>
      <c r="K13" s="20"/>
      <c r="L13" s="59"/>
    </row>
    <row r="14" spans="1:12" ht="18.75" customHeight="1">
      <c r="A14" s="52">
        <f>'209'!$A17</f>
        <v>13</v>
      </c>
      <c r="B14" s="20">
        <f>'209'!B17</f>
        <v>0</v>
      </c>
      <c r="C14" s="59">
        <f>'209'!N17</f>
        <v>0</v>
      </c>
      <c r="D14" s="52" t="str">
        <f>'210'!$A17</f>
        <v>13</v>
      </c>
      <c r="E14" s="20">
        <f>'210'!B17</f>
        <v>0</v>
      </c>
      <c r="F14" s="59">
        <f>'210'!N17</f>
        <v>0</v>
      </c>
      <c r="G14" s="60" t="str">
        <f>'211'!A17</f>
        <v>13</v>
      </c>
      <c r="H14" s="20">
        <f>'211'!B17</f>
        <v>0</v>
      </c>
      <c r="I14" s="59">
        <f>'211'!N17</f>
        <v>0</v>
      </c>
      <c r="J14" s="52">
        <f>'311'!$A16</f>
        <v>13</v>
      </c>
      <c r="K14" s="20">
        <f>'311'!B16</f>
        <v>0</v>
      </c>
      <c r="L14" s="59">
        <f>'311'!L16</f>
        <v>0</v>
      </c>
    </row>
    <row r="15" spans="1:12" ht="18.75" customHeight="1">
      <c r="A15" s="52">
        <f>'209'!$A18</f>
        <v>14</v>
      </c>
      <c r="B15" s="20">
        <f>'209'!B18</f>
        <v>0</v>
      </c>
      <c r="C15" s="59">
        <f>'209'!N18</f>
        <v>0</v>
      </c>
      <c r="D15" s="52" t="str">
        <f>'210'!$A18</f>
        <v>14</v>
      </c>
      <c r="E15" s="20">
        <f>'210'!B18</f>
        <v>0</v>
      </c>
      <c r="F15" s="59">
        <f>'210'!N18</f>
        <v>0</v>
      </c>
      <c r="G15" s="60" t="str">
        <f>'211'!A18</f>
        <v>14</v>
      </c>
      <c r="H15" s="20">
        <f>'211'!B18</f>
        <v>0</v>
      </c>
      <c r="I15" s="59">
        <f>'211'!N18</f>
        <v>0</v>
      </c>
      <c r="J15" s="52">
        <f>'311'!$A17</f>
        <v>14</v>
      </c>
      <c r="K15" s="20">
        <f>'311'!B17</f>
        <v>0</v>
      </c>
      <c r="L15" s="59">
        <f>'311'!L17</f>
        <v>0</v>
      </c>
    </row>
    <row r="16" spans="1:12" ht="18.75" customHeight="1">
      <c r="A16" s="52">
        <f>'209'!$A19</f>
        <v>15</v>
      </c>
      <c r="B16" s="20">
        <f>'209'!B19</f>
        <v>0</v>
      </c>
      <c r="C16" s="59">
        <f>'209'!N19</f>
        <v>0</v>
      </c>
      <c r="D16" s="52" t="str">
        <f>'210'!$A19</f>
        <v>15</v>
      </c>
      <c r="E16" s="20">
        <f>'210'!B19</f>
        <v>0</v>
      </c>
      <c r="F16" s="59">
        <f>'210'!N19</f>
        <v>0</v>
      </c>
      <c r="G16" s="60" t="str">
        <f>'211'!A19</f>
        <v>15</v>
      </c>
      <c r="H16" s="20">
        <f>'211'!B19</f>
        <v>0</v>
      </c>
      <c r="I16" s="59">
        <f>'211'!N19</f>
        <v>0</v>
      </c>
      <c r="J16" s="52">
        <f>'311'!$A18</f>
        <v>15</v>
      </c>
      <c r="K16" s="20">
        <f>'311'!B18</f>
        <v>0</v>
      </c>
      <c r="L16" s="59">
        <f>'311'!L18</f>
        <v>0</v>
      </c>
    </row>
    <row r="17" spans="1:12" ht="18.75" customHeight="1">
      <c r="A17" s="52">
        <f>'209'!$A20</f>
        <v>16</v>
      </c>
      <c r="B17" s="20">
        <f>'209'!B20</f>
        <v>0</v>
      </c>
      <c r="C17" s="59">
        <f>'209'!N20</f>
        <v>0</v>
      </c>
      <c r="D17" s="52" t="str">
        <f>'210'!$A20</f>
        <v>16</v>
      </c>
      <c r="E17" s="20">
        <f>'210'!B20</f>
        <v>0</v>
      </c>
      <c r="F17" s="59">
        <f>'210'!N20</f>
        <v>0</v>
      </c>
      <c r="G17" s="60" t="str">
        <f>'211'!A20</f>
        <v>16</v>
      </c>
      <c r="H17" s="20">
        <f>'211'!B20</f>
        <v>0</v>
      </c>
      <c r="I17" s="59">
        <f>'211'!N20</f>
        <v>0</v>
      </c>
      <c r="J17" s="52">
        <f>'311'!$A19</f>
        <v>16</v>
      </c>
      <c r="K17" s="20">
        <f>'311'!B19</f>
        <v>0</v>
      </c>
      <c r="L17" s="59">
        <f>'311'!L19</f>
        <v>0</v>
      </c>
    </row>
    <row r="18" spans="1:12" ht="18.75" customHeight="1">
      <c r="A18" s="52">
        <f>'209'!$A21</f>
        <v>17</v>
      </c>
      <c r="B18" s="20">
        <f>'209'!B21</f>
        <v>0</v>
      </c>
      <c r="C18" s="59">
        <f>'209'!N21</f>
        <v>0</v>
      </c>
      <c r="D18" s="52" t="str">
        <f>'210'!$A21</f>
        <v>17</v>
      </c>
      <c r="E18" s="20">
        <f>'210'!B21</f>
        <v>0</v>
      </c>
      <c r="F18" s="59">
        <f>'210'!N21</f>
        <v>0</v>
      </c>
      <c r="G18" s="60" t="str">
        <f>'211'!A21</f>
        <v>17</v>
      </c>
      <c r="H18" s="20">
        <f>'211'!B21</f>
        <v>0</v>
      </c>
      <c r="I18" s="59">
        <f>'211'!N21</f>
        <v>0</v>
      </c>
      <c r="J18" s="52"/>
      <c r="K18" s="20"/>
      <c r="L18" s="59"/>
    </row>
    <row r="19" spans="1:12" ht="18.75" customHeight="1">
      <c r="A19" s="52">
        <f>'209'!$A22</f>
        <v>18</v>
      </c>
      <c r="B19" s="20">
        <f>'209'!B22</f>
        <v>0</v>
      </c>
      <c r="C19" s="59">
        <f>'209'!N22</f>
        <v>0</v>
      </c>
      <c r="D19" s="52" t="str">
        <f>'210'!$A22</f>
        <v>18</v>
      </c>
      <c r="E19" s="20">
        <f>'210'!B22</f>
        <v>0</v>
      </c>
      <c r="F19" s="59">
        <f>'210'!N22</f>
        <v>0</v>
      </c>
      <c r="G19" s="60" t="str">
        <f>'211'!A22</f>
        <v>18</v>
      </c>
      <c r="H19" s="20">
        <f>'211'!B22</f>
        <v>0</v>
      </c>
      <c r="I19" s="59">
        <f>'211'!N22</f>
        <v>0</v>
      </c>
      <c r="J19" s="52">
        <f>'311'!$A20</f>
        <v>18</v>
      </c>
      <c r="K19" s="20">
        <f>'311'!B20</f>
        <v>0</v>
      </c>
      <c r="L19" s="59">
        <f>'311'!L20</f>
        <v>0</v>
      </c>
    </row>
    <row r="20" spans="1:12" ht="18.75" customHeight="1">
      <c r="A20" s="52">
        <f>'209'!$A23</f>
        <v>19</v>
      </c>
      <c r="B20" s="20">
        <f>'209'!B23</f>
        <v>0</v>
      </c>
      <c r="C20" s="59">
        <f>'209'!N23</f>
        <v>0</v>
      </c>
      <c r="D20" s="52" t="str">
        <f>'210'!$A23</f>
        <v>19</v>
      </c>
      <c r="E20" s="20">
        <f>'210'!B23</f>
        <v>0</v>
      </c>
      <c r="F20" s="59">
        <f>'210'!N23</f>
        <v>0</v>
      </c>
      <c r="G20" s="60" t="str">
        <f>'211'!A23</f>
        <v>19</v>
      </c>
      <c r="H20" s="20">
        <f>'211'!B23</f>
        <v>0</v>
      </c>
      <c r="I20" s="59">
        <f>'211'!N23</f>
        <v>0</v>
      </c>
      <c r="J20" s="52">
        <f>'311'!$A21</f>
        <v>19</v>
      </c>
      <c r="K20" s="20">
        <f>'311'!B21</f>
        <v>0</v>
      </c>
      <c r="L20" s="59">
        <f>'311'!L21</f>
        <v>0</v>
      </c>
    </row>
    <row r="21" spans="1:12" ht="18.75" customHeight="1">
      <c r="A21" s="52">
        <f>'209'!$A24</f>
        <v>20</v>
      </c>
      <c r="B21" s="20">
        <f>'209'!B24</f>
        <v>0</v>
      </c>
      <c r="C21" s="59">
        <f>'209'!N24</f>
        <v>0</v>
      </c>
      <c r="D21" s="52" t="str">
        <f>'210'!$A24</f>
        <v>20</v>
      </c>
      <c r="E21" s="20">
        <f>'210'!B24</f>
        <v>0</v>
      </c>
      <c r="F21" s="59">
        <f>'210'!N24</f>
        <v>0</v>
      </c>
      <c r="G21" s="60" t="str">
        <f>'211'!A24</f>
        <v>20</v>
      </c>
      <c r="H21" s="20">
        <f>'211'!B24</f>
        <v>0</v>
      </c>
      <c r="I21" s="59">
        <f>'211'!N24</f>
        <v>0</v>
      </c>
      <c r="J21" s="52">
        <f>'311'!$A22</f>
        <v>20</v>
      </c>
      <c r="K21" s="20">
        <f>'311'!B22</f>
        <v>0</v>
      </c>
      <c r="L21" s="59">
        <f>'311'!L22</f>
        <v>0</v>
      </c>
    </row>
    <row r="22" spans="1:12" ht="18.75" customHeight="1">
      <c r="A22" s="52">
        <f>'209'!$A25</f>
        <v>21</v>
      </c>
      <c r="B22" s="20">
        <f>'209'!B25</f>
        <v>0</v>
      </c>
      <c r="C22" s="59">
        <f>'209'!N25</f>
        <v>0</v>
      </c>
      <c r="D22" s="52" t="str">
        <f>'210'!$A25</f>
        <v>21</v>
      </c>
      <c r="E22" s="20">
        <f>'210'!B25</f>
        <v>0</v>
      </c>
      <c r="F22" s="59">
        <f>'210'!N25</f>
        <v>0</v>
      </c>
      <c r="G22" s="60" t="str">
        <f>'211'!A25</f>
        <v>21</v>
      </c>
      <c r="H22" s="20">
        <f>'211'!B25</f>
        <v>0</v>
      </c>
      <c r="I22" s="59">
        <f>'211'!N25</f>
        <v>0</v>
      </c>
      <c r="J22" s="52">
        <f>'311'!$A23</f>
        <v>21</v>
      </c>
      <c r="K22" s="20">
        <f>'311'!B23</f>
        <v>0</v>
      </c>
      <c r="L22" s="59">
        <f>'311'!L23</f>
        <v>0</v>
      </c>
    </row>
    <row r="23" spans="1:12" ht="18.75" customHeight="1">
      <c r="A23" s="52">
        <f>'209'!$A26</f>
        <v>22</v>
      </c>
      <c r="B23" s="20">
        <f>'209'!B26</f>
        <v>0</v>
      </c>
      <c r="C23" s="59">
        <f>'209'!N26</f>
        <v>0</v>
      </c>
      <c r="D23" s="52" t="str">
        <f>'210'!$A26</f>
        <v>22</v>
      </c>
      <c r="E23" s="20">
        <f>'210'!B26</f>
        <v>0</v>
      </c>
      <c r="F23" s="59">
        <f>'210'!N26</f>
        <v>0</v>
      </c>
      <c r="G23" s="60" t="str">
        <f>'211'!A26</f>
        <v>22</v>
      </c>
      <c r="H23" s="20">
        <f>'211'!B26</f>
        <v>0</v>
      </c>
      <c r="I23" s="59">
        <f>'211'!N26</f>
        <v>0</v>
      </c>
      <c r="J23" s="52">
        <f>'311'!$A24</f>
        <v>22</v>
      </c>
      <c r="K23" s="20">
        <f>'311'!B24</f>
        <v>0</v>
      </c>
      <c r="L23" s="59">
        <f>'311'!L24</f>
        <v>0</v>
      </c>
    </row>
    <row r="24" spans="1:12" ht="18.75" customHeight="1">
      <c r="A24" s="52">
        <f>'209'!$A27</f>
        <v>23</v>
      </c>
      <c r="B24" s="20">
        <f>'209'!B27</f>
        <v>0</v>
      </c>
      <c r="C24" s="59">
        <f>'209'!N27</f>
        <v>0</v>
      </c>
      <c r="D24" s="52" t="str">
        <f>'210'!$A27</f>
        <v>23</v>
      </c>
      <c r="E24" s="20">
        <f>'210'!B27</f>
        <v>0</v>
      </c>
      <c r="F24" s="59">
        <f>'210'!N27</f>
        <v>0</v>
      </c>
      <c r="G24" s="60" t="str">
        <f>'211'!A27</f>
        <v>23</v>
      </c>
      <c r="H24" s="20">
        <f>'211'!B27</f>
        <v>0</v>
      </c>
      <c r="I24" s="59">
        <f>'211'!N27</f>
        <v>0</v>
      </c>
      <c r="J24" s="52">
        <f>'311'!$A25</f>
        <v>23</v>
      </c>
      <c r="K24" s="20">
        <f>'311'!B25</f>
        <v>0</v>
      </c>
      <c r="L24" s="59">
        <f>'311'!L25</f>
        <v>0</v>
      </c>
    </row>
    <row r="25" spans="1:12" ht="18.75" customHeight="1">
      <c r="A25" s="52">
        <f>'209'!$A28</f>
        <v>24</v>
      </c>
      <c r="B25" s="20">
        <f>'209'!B28</f>
        <v>0</v>
      </c>
      <c r="C25" s="59">
        <f>'209'!N28</f>
        <v>0</v>
      </c>
      <c r="D25" s="52" t="str">
        <f>'210'!$A28</f>
        <v>24</v>
      </c>
      <c r="E25" s="20">
        <f>'210'!B28</f>
        <v>0</v>
      </c>
      <c r="F25" s="59">
        <f>'210'!N28</f>
        <v>0</v>
      </c>
      <c r="G25" s="60" t="str">
        <f>'211'!A28</f>
        <v>24</v>
      </c>
      <c r="H25" s="20">
        <f>'211'!B28</f>
        <v>0</v>
      </c>
      <c r="I25" s="59">
        <f>'211'!N28</f>
        <v>0</v>
      </c>
      <c r="J25" s="52">
        <f>'311'!$A26</f>
        <v>24</v>
      </c>
      <c r="K25" s="20">
        <f>'311'!B26</f>
        <v>0</v>
      </c>
      <c r="L25" s="59">
        <f>'311'!L26</f>
        <v>0</v>
      </c>
    </row>
    <row r="26" spans="1:12" ht="18.75" customHeight="1">
      <c r="A26" s="52">
        <f>'209'!$A29</f>
        <v>25</v>
      </c>
      <c r="B26" s="20">
        <f>'209'!B29</f>
        <v>0</v>
      </c>
      <c r="C26" s="59">
        <f>'209'!N29</f>
        <v>0</v>
      </c>
      <c r="D26" s="52" t="str">
        <f>'210'!$A29</f>
        <v>25</v>
      </c>
      <c r="E26" s="20">
        <f>'210'!B29</f>
        <v>0</v>
      </c>
      <c r="F26" s="59">
        <f>'210'!N29</f>
        <v>0</v>
      </c>
      <c r="G26" s="60" t="str">
        <f>'211'!A29</f>
        <v>25</v>
      </c>
      <c r="H26" s="20">
        <f>'211'!B29</f>
        <v>0</v>
      </c>
      <c r="I26" s="59">
        <f>'211'!N29</f>
        <v>0</v>
      </c>
      <c r="J26" s="52">
        <f>'311'!$A27</f>
        <v>25</v>
      </c>
      <c r="K26" s="20">
        <f>'311'!B27</f>
        <v>0</v>
      </c>
      <c r="L26" s="59">
        <f>'311'!L27</f>
        <v>0</v>
      </c>
    </row>
    <row r="27" spans="1:12" ht="18.75" customHeight="1">
      <c r="A27" s="52">
        <f>'209'!$A30</f>
        <v>26</v>
      </c>
      <c r="B27" s="20">
        <f>'209'!B30</f>
        <v>0</v>
      </c>
      <c r="C27" s="59">
        <f>'209'!N30</f>
        <v>0</v>
      </c>
      <c r="D27" s="52" t="str">
        <f>'210'!$A30</f>
        <v>26</v>
      </c>
      <c r="E27" s="20">
        <f>'210'!B30</f>
        <v>0</v>
      </c>
      <c r="F27" s="59">
        <f>'210'!N30</f>
        <v>0</v>
      </c>
      <c r="G27" s="60" t="str">
        <f>'211'!A30</f>
        <v>26</v>
      </c>
      <c r="H27" s="20">
        <f>'211'!B30</f>
        <v>0</v>
      </c>
      <c r="I27" s="59">
        <f>'211'!N30</f>
        <v>0</v>
      </c>
      <c r="J27" s="52">
        <f>'311'!$A28</f>
        <v>26</v>
      </c>
      <c r="K27" s="20">
        <f>'311'!B28</f>
        <v>0</v>
      </c>
      <c r="L27" s="59">
        <f>'311'!L28</f>
        <v>0</v>
      </c>
    </row>
    <row r="28" spans="1:12" ht="18.75" customHeight="1">
      <c r="A28" s="52">
        <f>'209'!$A31</f>
        <v>27</v>
      </c>
      <c r="B28" s="20">
        <f>'209'!B31</f>
        <v>0</v>
      </c>
      <c r="C28" s="59">
        <f>'209'!N31</f>
        <v>0</v>
      </c>
      <c r="D28" s="52" t="str">
        <f>'210'!$A31</f>
        <v>27</v>
      </c>
      <c r="E28" s="20">
        <f>'210'!B31</f>
        <v>0</v>
      </c>
      <c r="F28" s="59">
        <f>'210'!N31</f>
        <v>0</v>
      </c>
      <c r="G28" s="60" t="str">
        <f>'211'!A31</f>
        <v>27</v>
      </c>
      <c r="H28" s="20">
        <f>'211'!B31</f>
        <v>0</v>
      </c>
      <c r="I28" s="59">
        <f>'211'!N31</f>
        <v>0</v>
      </c>
      <c r="J28" s="52">
        <f>'311'!$A29</f>
        <v>27</v>
      </c>
      <c r="K28" s="20">
        <f>'311'!B29</f>
        <v>0</v>
      </c>
      <c r="L28" s="59">
        <f>'311'!L29</f>
        <v>0</v>
      </c>
    </row>
    <row r="29" spans="1:12" ht="18.75" customHeight="1">
      <c r="A29" s="52">
        <f>'209'!$A32</f>
        <v>28</v>
      </c>
      <c r="B29" s="20">
        <f>'209'!B32</f>
        <v>0</v>
      </c>
      <c r="C29" s="59">
        <f>'209'!N32</f>
        <v>0</v>
      </c>
      <c r="D29" s="52" t="str">
        <f>'210'!$A32</f>
        <v>28</v>
      </c>
      <c r="E29" s="20">
        <f>'210'!B32</f>
        <v>0</v>
      </c>
      <c r="F29" s="59">
        <f>'210'!N32</f>
        <v>0</v>
      </c>
      <c r="G29" s="60" t="str">
        <f>'211'!A32</f>
        <v>28</v>
      </c>
      <c r="H29" s="20">
        <f>'211'!B32</f>
        <v>0</v>
      </c>
      <c r="I29" s="59">
        <f>'211'!N32</f>
        <v>0</v>
      </c>
      <c r="J29" s="52">
        <f>'311'!$A30</f>
        <v>28</v>
      </c>
      <c r="K29" s="20">
        <f>'311'!B30</f>
        <v>0</v>
      </c>
      <c r="L29" s="59">
        <f>'311'!L30</f>
        <v>0</v>
      </c>
    </row>
    <row r="30" spans="1:12" ht="18.75" customHeight="1">
      <c r="A30" s="52">
        <f>'209'!$A33</f>
        <v>29</v>
      </c>
      <c r="B30" s="20">
        <f>'209'!B33</f>
        <v>0</v>
      </c>
      <c r="C30" s="59">
        <f>'209'!N33</f>
        <v>0</v>
      </c>
      <c r="D30" s="52" t="str">
        <f>'210'!$A33</f>
        <v>29</v>
      </c>
      <c r="E30" s="20">
        <f>'210'!B33</f>
        <v>0</v>
      </c>
      <c r="F30" s="59">
        <f>'210'!N33</f>
        <v>0</v>
      </c>
      <c r="G30" s="60" t="str">
        <f>'211'!A33</f>
        <v>29</v>
      </c>
      <c r="H30" s="20">
        <f>'211'!B33</f>
        <v>0</v>
      </c>
      <c r="I30" s="59">
        <f>'211'!N33</f>
        <v>0</v>
      </c>
      <c r="J30" s="52">
        <f>'311'!$A31</f>
        <v>29</v>
      </c>
      <c r="K30" s="20">
        <f>'311'!B31</f>
        <v>0</v>
      </c>
      <c r="L30" s="59">
        <f>'311'!L31</f>
        <v>0</v>
      </c>
    </row>
    <row r="31" spans="1:12" ht="18.75" customHeight="1">
      <c r="A31" s="52">
        <f>'209'!$A34</f>
        <v>30</v>
      </c>
      <c r="B31" s="20">
        <f>'209'!B34</f>
        <v>0</v>
      </c>
      <c r="C31" s="59">
        <f>'209'!N34</f>
        <v>0</v>
      </c>
      <c r="D31" s="52" t="str">
        <f>'210'!$A34</f>
        <v>30</v>
      </c>
      <c r="E31" s="20">
        <f>'210'!B34</f>
        <v>0</v>
      </c>
      <c r="F31" s="59">
        <f>'210'!N34</f>
        <v>0</v>
      </c>
      <c r="G31" s="60" t="str">
        <f>'211'!A34</f>
        <v>30</v>
      </c>
      <c r="H31" s="20">
        <f>'211'!B34</f>
        <v>0</v>
      </c>
      <c r="I31" s="59">
        <f>'211'!N34</f>
        <v>0</v>
      </c>
      <c r="J31" s="52"/>
      <c r="K31" s="20"/>
      <c r="L31" s="59"/>
    </row>
    <row r="32" spans="1:12" ht="18.75" customHeight="1">
      <c r="A32" s="52">
        <f>'209'!$A35</f>
        <v>31</v>
      </c>
      <c r="B32" s="20">
        <f>'209'!B35</f>
        <v>0</v>
      </c>
      <c r="C32" s="59">
        <f>'209'!N35</f>
        <v>0</v>
      </c>
      <c r="D32" s="52" t="str">
        <f>'210'!$A35</f>
        <v>31</v>
      </c>
      <c r="E32" s="20">
        <f>'210'!B35</f>
        <v>0</v>
      </c>
      <c r="F32" s="59">
        <f>'210'!N35</f>
        <v>0</v>
      </c>
      <c r="G32" s="60" t="str">
        <f>'211'!A35</f>
        <v>31</v>
      </c>
      <c r="H32" s="20">
        <f>'211'!B35</f>
        <v>0</v>
      </c>
      <c r="I32" s="59">
        <f>'211'!N35</f>
        <v>0</v>
      </c>
      <c r="J32" s="52">
        <f>'311'!$A32</f>
        <v>31</v>
      </c>
      <c r="K32" s="20">
        <f>'311'!B32</f>
        <v>0</v>
      </c>
      <c r="L32" s="59">
        <f>'311'!L32</f>
        <v>0</v>
      </c>
    </row>
    <row r="33" spans="1:12" ht="18.75" customHeight="1">
      <c r="A33" s="52">
        <f>'209'!$A36</f>
        <v>32</v>
      </c>
      <c r="B33" s="20">
        <f>'209'!B36</f>
        <v>0</v>
      </c>
      <c r="C33" s="59">
        <f>'209'!N36</f>
        <v>0</v>
      </c>
      <c r="D33" s="52" t="str">
        <f>'210'!$A36</f>
        <v>32</v>
      </c>
      <c r="E33" s="20">
        <f>'210'!B36</f>
        <v>0</v>
      </c>
      <c r="F33" s="59">
        <f>'210'!N36</f>
        <v>0</v>
      </c>
      <c r="G33" s="60" t="str">
        <f>'211'!A36</f>
        <v>32</v>
      </c>
      <c r="H33" s="20">
        <f>'211'!B36</f>
        <v>0</v>
      </c>
      <c r="I33" s="59">
        <f>'211'!N36</f>
        <v>0</v>
      </c>
      <c r="J33" s="52">
        <f>'311'!$A33</f>
        <v>32</v>
      </c>
      <c r="K33" s="20">
        <f>'311'!B33</f>
        <v>0</v>
      </c>
      <c r="L33" s="59">
        <f>'311'!L33</f>
        <v>0</v>
      </c>
    </row>
    <row r="34" spans="1:12" ht="18.75" customHeight="1">
      <c r="A34" s="52">
        <f>'209'!$A37</f>
        <v>33</v>
      </c>
      <c r="B34" s="20">
        <f>'209'!B37</f>
        <v>0</v>
      </c>
      <c r="C34" s="59">
        <f>'209'!N37</f>
        <v>0</v>
      </c>
      <c r="D34" s="52" t="str">
        <f>'210'!$A37</f>
        <v>33</v>
      </c>
      <c r="E34" s="20">
        <f>'210'!B37</f>
        <v>0</v>
      </c>
      <c r="F34" s="59">
        <f>'210'!N37</f>
        <v>0</v>
      </c>
      <c r="G34" s="60"/>
      <c r="H34" s="20"/>
      <c r="I34" s="59"/>
      <c r="J34" s="52">
        <f>'311'!$A34</f>
        <v>33</v>
      </c>
      <c r="K34" s="20">
        <f>'311'!B34</f>
        <v>0</v>
      </c>
      <c r="L34" s="59">
        <f>'311'!L34</f>
        <v>0</v>
      </c>
    </row>
    <row r="35" spans="1:12" ht="18.75" customHeight="1">
      <c r="A35" s="52">
        <f>'209'!$A38</f>
        <v>34</v>
      </c>
      <c r="B35" s="20">
        <f>'209'!B38</f>
        <v>0</v>
      </c>
      <c r="C35" s="59">
        <f>'209'!N38</f>
        <v>0</v>
      </c>
      <c r="D35" s="52"/>
      <c r="E35" s="20"/>
      <c r="F35" s="59"/>
      <c r="G35" s="60"/>
      <c r="H35" s="20"/>
      <c r="I35" s="59"/>
      <c r="J35" s="52">
        <v>34</v>
      </c>
      <c r="K35" s="20"/>
      <c r="L35" s="59"/>
    </row>
    <row r="36" spans="1:12" ht="18.75" customHeight="1">
      <c r="A36" s="52">
        <f>'209'!$A39</f>
        <v>35</v>
      </c>
      <c r="B36" s="20">
        <f>'209'!B39</f>
        <v>0</v>
      </c>
      <c r="C36" s="59">
        <f>'209'!N39</f>
        <v>0</v>
      </c>
      <c r="D36" s="52"/>
      <c r="E36" s="20"/>
      <c r="F36" s="59"/>
      <c r="G36" s="60"/>
      <c r="H36" s="20"/>
      <c r="I36" s="59"/>
      <c r="J36" s="52">
        <f>'311'!$A35</f>
        <v>35</v>
      </c>
      <c r="K36" s="20">
        <f>'311'!B35</f>
        <v>0</v>
      </c>
      <c r="L36" s="59">
        <f>'311'!L35</f>
        <v>0</v>
      </c>
    </row>
    <row r="37" spans="1:12" ht="18.75" customHeight="1">
      <c r="A37" s="52">
        <f>'209'!$A40</f>
        <v>36</v>
      </c>
      <c r="B37" s="20">
        <f>'209'!B40</f>
        <v>0</v>
      </c>
      <c r="C37" s="59">
        <f>'209'!N40</f>
        <v>0</v>
      </c>
      <c r="D37" s="52"/>
      <c r="E37" s="20"/>
      <c r="F37" s="59"/>
      <c r="G37" s="60"/>
      <c r="H37" s="20"/>
      <c r="I37" s="59"/>
      <c r="J37" s="52">
        <f>'311'!$A36</f>
        <v>36</v>
      </c>
      <c r="K37" s="20">
        <f>'311'!B36</f>
        <v>0</v>
      </c>
      <c r="L37" s="59">
        <f>'311'!L36</f>
        <v>0</v>
      </c>
    </row>
    <row r="38" spans="1:12" ht="18.75" customHeight="1">
      <c r="A38" s="52">
        <f>'209'!$A41</f>
        <v>37</v>
      </c>
      <c r="B38" s="20">
        <f>'209'!B41</f>
        <v>0</v>
      </c>
      <c r="C38" s="59">
        <f>'209'!N41</f>
        <v>0</v>
      </c>
      <c r="D38" s="52"/>
      <c r="E38" s="20"/>
      <c r="F38" s="59"/>
      <c r="G38" s="60"/>
      <c r="H38" s="20"/>
      <c r="I38" s="59"/>
      <c r="J38" s="52">
        <f>'311'!$A37</f>
        <v>37</v>
      </c>
      <c r="K38" s="20">
        <f>'311'!B37</f>
        <v>0</v>
      </c>
      <c r="L38" s="59">
        <f>'311'!L37</f>
        <v>0</v>
      </c>
    </row>
    <row r="39" spans="1:12" ht="18.75" customHeight="1">
      <c r="A39" s="52">
        <f>'209'!$A42</f>
        <v>38</v>
      </c>
      <c r="B39" s="20">
        <f>'209'!B42</f>
        <v>0</v>
      </c>
      <c r="C39" s="59">
        <f>'209'!N42</f>
        <v>0</v>
      </c>
      <c r="D39" s="52"/>
      <c r="E39" s="20"/>
      <c r="F39" s="59"/>
      <c r="G39" s="60"/>
      <c r="H39" s="20"/>
      <c r="I39" s="59"/>
      <c r="J39" s="52">
        <f>'311'!$A38</f>
        <v>38</v>
      </c>
      <c r="K39" s="20">
        <f>'311'!B38</f>
        <v>0</v>
      </c>
      <c r="L39" s="59">
        <f>'311'!L38</f>
        <v>0</v>
      </c>
    </row>
    <row r="40" spans="1:12" ht="18.75" customHeight="1">
      <c r="A40" s="52"/>
      <c r="B40" s="20"/>
      <c r="C40" s="59"/>
      <c r="D40" s="52"/>
      <c r="E40" s="20"/>
      <c r="F40" s="59"/>
      <c r="G40" s="60"/>
      <c r="H40" s="20"/>
      <c r="I40" s="59"/>
      <c r="J40" s="52">
        <f>'311'!$A39</f>
        <v>39</v>
      </c>
      <c r="K40" s="20">
        <f>'311'!B39</f>
        <v>0</v>
      </c>
      <c r="L40" s="59">
        <f>'311'!L39</f>
        <v>0</v>
      </c>
    </row>
    <row r="41" spans="1:12" ht="18.75" customHeight="1">
      <c r="A41" s="52"/>
      <c r="B41" s="20"/>
      <c r="C41" s="59"/>
      <c r="D41" s="52"/>
      <c r="E41" s="20"/>
      <c r="F41" s="59"/>
      <c r="G41" s="60"/>
      <c r="H41" s="114"/>
      <c r="I41" s="59"/>
      <c r="J41" s="52">
        <f>'311'!$A40</f>
        <v>40</v>
      </c>
      <c r="K41" s="20">
        <f>'311'!B40</f>
        <v>0</v>
      </c>
      <c r="L41" s="59">
        <f>'311'!L40</f>
        <v>0</v>
      </c>
    </row>
    <row r="42" spans="1:12" ht="18.75" customHeight="1">
      <c r="A42" s="52"/>
      <c r="B42" s="20"/>
      <c r="C42" s="59"/>
      <c r="D42" s="52"/>
      <c r="E42" s="20"/>
      <c r="F42" s="59"/>
      <c r="G42" s="60"/>
      <c r="H42" s="20"/>
      <c r="I42" s="59"/>
      <c r="J42" s="52">
        <f>'311'!$A41</f>
        <v>41</v>
      </c>
      <c r="K42" s="20">
        <f>'311'!B41</f>
        <v>0</v>
      </c>
      <c r="L42" s="59">
        <f>'311'!L41</f>
        <v>0</v>
      </c>
    </row>
    <row r="43" spans="1:12" ht="18.75" customHeight="1">
      <c r="A43" s="52"/>
      <c r="B43" s="20"/>
      <c r="C43" s="59"/>
      <c r="D43" s="52"/>
      <c r="E43" s="20"/>
      <c r="F43" s="59"/>
      <c r="G43" s="60"/>
      <c r="H43" s="20"/>
      <c r="I43" s="59"/>
      <c r="J43" s="52"/>
      <c r="K43" s="20"/>
      <c r="L43" s="59"/>
    </row>
    <row r="44" spans="1:12" ht="18.75" customHeight="1">
      <c r="A44" s="52"/>
      <c r="B44" s="20"/>
      <c r="C44" s="59"/>
      <c r="D44" s="52"/>
      <c r="E44" s="20"/>
      <c r="F44" s="59"/>
      <c r="G44" s="60"/>
      <c r="H44" s="20"/>
      <c r="I44" s="59"/>
      <c r="J44" s="52"/>
      <c r="K44" s="20"/>
      <c r="L44" s="59"/>
    </row>
    <row r="45" spans="1:12" ht="18.75" customHeight="1">
      <c r="A45" s="52"/>
      <c r="B45" s="20"/>
      <c r="C45" s="59"/>
      <c r="D45" s="52"/>
      <c r="E45" s="20"/>
      <c r="F45" s="59"/>
      <c r="G45" s="60"/>
      <c r="H45" s="20"/>
      <c r="I45" s="59"/>
      <c r="J45" s="52"/>
      <c r="K45" s="20"/>
      <c r="L45" s="59"/>
    </row>
    <row r="46" spans="1:12" ht="18.75" customHeight="1">
      <c r="A46" s="52"/>
      <c r="B46" s="20"/>
      <c r="C46" s="59"/>
      <c r="D46" s="52"/>
      <c r="E46" s="20"/>
      <c r="F46" s="59"/>
      <c r="G46" s="60"/>
      <c r="H46" s="20"/>
      <c r="I46" s="59"/>
      <c r="J46" s="52"/>
      <c r="K46" s="20"/>
      <c r="L46" s="59"/>
    </row>
    <row r="47" spans="1:12">
      <c r="A47" s="52"/>
      <c r="B47" s="20"/>
      <c r="C47" s="59"/>
      <c r="D47" s="52"/>
      <c r="E47" s="20"/>
      <c r="F47" s="59"/>
      <c r="G47" s="60"/>
      <c r="H47" s="20"/>
      <c r="I47" s="59"/>
      <c r="J47" s="52"/>
      <c r="K47" s="20"/>
      <c r="L47" s="59"/>
    </row>
    <row r="48" spans="1:12" ht="18.75" customHeight="1">
      <c r="A48" s="52"/>
      <c r="B48" s="20"/>
      <c r="C48" s="59"/>
      <c r="D48" s="52"/>
      <c r="E48" s="20"/>
      <c r="F48" s="59"/>
      <c r="G48" s="60"/>
      <c r="H48" s="20"/>
      <c r="I48" s="59"/>
      <c r="J48" s="52"/>
      <c r="K48" s="20"/>
      <c r="L48" s="59"/>
    </row>
    <row r="49" spans="1:12" ht="18.75" customHeight="1">
      <c r="A49" s="52"/>
      <c r="B49" s="20"/>
      <c r="C49" s="59"/>
      <c r="D49" s="52"/>
      <c r="E49" s="20"/>
      <c r="F49" s="59"/>
      <c r="G49" s="60"/>
      <c r="H49" s="20"/>
      <c r="I49" s="59"/>
      <c r="J49" s="52"/>
      <c r="K49" s="20"/>
      <c r="L49" s="59"/>
    </row>
    <row r="50" spans="1:12">
      <c r="A50" s="52"/>
      <c r="B50" s="20"/>
      <c r="C50" s="59"/>
      <c r="D50" s="52"/>
      <c r="E50" s="20"/>
      <c r="F50" s="59"/>
      <c r="G50" s="60"/>
      <c r="H50" s="20"/>
      <c r="I50" s="59"/>
      <c r="J50" s="52"/>
      <c r="K50" s="20"/>
      <c r="L50" s="59"/>
    </row>
    <row r="51" spans="1:12">
      <c r="A51" s="52"/>
      <c r="B51" s="20"/>
      <c r="C51" s="59"/>
      <c r="D51" s="52"/>
      <c r="E51" s="20"/>
      <c r="F51" s="59"/>
      <c r="G51" s="60"/>
      <c r="H51" s="20"/>
      <c r="I51" s="59"/>
      <c r="J51" s="52"/>
      <c r="K51" s="20"/>
      <c r="L51" s="59"/>
    </row>
    <row r="52" spans="1:12" ht="17.25" customHeight="1">
      <c r="A52" s="103"/>
      <c r="B52" s="58"/>
      <c r="C52" s="96"/>
      <c r="D52" s="103"/>
      <c r="E52" s="58"/>
      <c r="F52" s="96"/>
      <c r="G52" s="95"/>
      <c r="H52" s="58"/>
      <c r="I52" s="96"/>
      <c r="J52" s="105"/>
      <c r="K52" s="58"/>
      <c r="L52" s="96"/>
    </row>
    <row r="53" spans="1:12" ht="16.5">
      <c r="A53" s="100"/>
      <c r="B53" s="97" t="s">
        <v>21</v>
      </c>
      <c r="C53" s="101" t="s">
        <v>20</v>
      </c>
      <c r="D53" s="100"/>
      <c r="E53" s="97" t="s">
        <v>21</v>
      </c>
      <c r="F53" s="101" t="s">
        <v>20</v>
      </c>
      <c r="G53" s="98"/>
      <c r="H53" s="97" t="s">
        <v>21</v>
      </c>
      <c r="I53" s="101" t="s">
        <v>20</v>
      </c>
      <c r="J53" s="100"/>
      <c r="K53" s="97" t="s">
        <v>21</v>
      </c>
      <c r="L53" s="101" t="s">
        <v>20</v>
      </c>
    </row>
    <row r="54" spans="1:12" ht="16.5">
      <c r="A54" s="100" t="s">
        <v>23</v>
      </c>
      <c r="B54" s="20">
        <f>C54</f>
        <v>0</v>
      </c>
      <c r="C54" s="59">
        <f>COUNTIF(C$2:C$51,"=100")</f>
        <v>0</v>
      </c>
      <c r="D54" s="100" t="s">
        <v>23</v>
      </c>
      <c r="E54" s="20">
        <f>F54</f>
        <v>0</v>
      </c>
      <c r="F54" s="59">
        <f>COUNTIF(F$2:F$51,"=100")</f>
        <v>0</v>
      </c>
      <c r="G54" s="98" t="s">
        <v>23</v>
      </c>
      <c r="H54" s="20">
        <f>I54</f>
        <v>0</v>
      </c>
      <c r="I54" s="59">
        <f>COUNTIF(I$2:I$51,"=100")</f>
        <v>0</v>
      </c>
      <c r="J54" s="100" t="s">
        <v>23</v>
      </c>
      <c r="K54" s="20">
        <f>L54</f>
        <v>0</v>
      </c>
      <c r="L54" s="59">
        <f>COUNTIF(L$2:L$51,"=100")</f>
        <v>0</v>
      </c>
    </row>
    <row r="55" spans="1:12">
      <c r="A55" s="100" t="s">
        <v>24</v>
      </c>
      <c r="B55" s="20">
        <f t="shared" ref="B55:B62" si="0">C55+B54</f>
        <v>0</v>
      </c>
      <c r="C55" s="59">
        <f>COUNTIF(C$2:C$51,"&gt;=90")-C54</f>
        <v>0</v>
      </c>
      <c r="D55" s="100" t="s">
        <v>24</v>
      </c>
      <c r="E55" s="20">
        <f t="shared" ref="E55:E62" si="1">F55+E54</f>
        <v>0</v>
      </c>
      <c r="F55" s="59">
        <f>COUNTIF(F$2:F$51,"&gt;=90")-F54</f>
        <v>0</v>
      </c>
      <c r="G55" s="98" t="s">
        <v>24</v>
      </c>
      <c r="H55" s="20">
        <f t="shared" ref="H55:H62" si="2">I55+H54</f>
        <v>0</v>
      </c>
      <c r="I55" s="59">
        <f>COUNTIF(I$2:I$51,"&gt;=90")-I54</f>
        <v>0</v>
      </c>
      <c r="J55" s="100" t="s">
        <v>24</v>
      </c>
      <c r="K55" s="20">
        <f t="shared" ref="K55:K62" si="3">L55+K54</f>
        <v>0</v>
      </c>
      <c r="L55" s="59">
        <f>COUNTIF(L$2:L$51,"&gt;=90")-L54</f>
        <v>0</v>
      </c>
    </row>
    <row r="56" spans="1:12">
      <c r="A56" s="100" t="s">
        <v>25</v>
      </c>
      <c r="B56" s="20">
        <f t="shared" si="0"/>
        <v>0</v>
      </c>
      <c r="C56" s="59">
        <f>COUNTIF(C$2:C$51,"&gt;=80")-C55-C54</f>
        <v>0</v>
      </c>
      <c r="D56" s="100" t="s">
        <v>25</v>
      </c>
      <c r="E56" s="20">
        <f t="shared" si="1"/>
        <v>0</v>
      </c>
      <c r="F56" s="59">
        <f>COUNTIF(F$2:F$51,"&gt;=80")-F55-F54</f>
        <v>0</v>
      </c>
      <c r="G56" s="98" t="s">
        <v>25</v>
      </c>
      <c r="H56" s="20">
        <f t="shared" si="2"/>
        <v>0</v>
      </c>
      <c r="I56" s="59">
        <f>COUNTIF(I$2:I$51,"&gt;=80")-I55-I54</f>
        <v>0</v>
      </c>
      <c r="J56" s="100" t="s">
        <v>25</v>
      </c>
      <c r="K56" s="20">
        <f t="shared" si="3"/>
        <v>0</v>
      </c>
      <c r="L56" s="59">
        <f>COUNTIF(L$2:L$51,"&gt;=80")-L55-L54</f>
        <v>0</v>
      </c>
    </row>
    <row r="57" spans="1:12">
      <c r="A57" s="100" t="s">
        <v>32</v>
      </c>
      <c r="B57" s="20">
        <f t="shared" si="0"/>
        <v>0</v>
      </c>
      <c r="C57" s="59">
        <f>COUNTIF(C$2:C$46,"&gt;=70")-C56-C55-C54</f>
        <v>0</v>
      </c>
      <c r="D57" s="100" t="s">
        <v>32</v>
      </c>
      <c r="E57" s="20">
        <f t="shared" si="1"/>
        <v>0</v>
      </c>
      <c r="F57" s="59">
        <f>COUNTIF(F$2:F$46,"&gt;=70")-F56-F55-F54</f>
        <v>0</v>
      </c>
      <c r="G57" s="98" t="s">
        <v>26</v>
      </c>
      <c r="H57" s="20">
        <f t="shared" si="2"/>
        <v>0</v>
      </c>
      <c r="I57" s="59">
        <f>COUNTIF(I$2:I$46,"&gt;=70")-I56-I55-I54</f>
        <v>0</v>
      </c>
      <c r="J57" s="100" t="s">
        <v>32</v>
      </c>
      <c r="K57" s="20">
        <f t="shared" si="3"/>
        <v>0</v>
      </c>
      <c r="L57" s="59">
        <f>COUNTIF(L$2:L$46,"&gt;=70")-L56-L55-L54</f>
        <v>0</v>
      </c>
    </row>
    <row r="58" spans="1:12">
      <c r="A58" s="100" t="s">
        <v>33</v>
      </c>
      <c r="B58" s="20">
        <f t="shared" si="0"/>
        <v>0</v>
      </c>
      <c r="C58" s="59">
        <f>COUNTIF(C$2:C$51,"&gt;=59.5")-C57-C56-C55-C54</f>
        <v>0</v>
      </c>
      <c r="D58" s="100" t="s">
        <v>33</v>
      </c>
      <c r="E58" s="20">
        <f t="shared" si="1"/>
        <v>0</v>
      </c>
      <c r="F58" s="59">
        <f>COUNTIF(F$2:F$51,"&gt;=59.5")-F57-F56-F55-F54</f>
        <v>0</v>
      </c>
      <c r="G58" s="98" t="s">
        <v>27</v>
      </c>
      <c r="H58" s="20">
        <f t="shared" si="2"/>
        <v>0</v>
      </c>
      <c r="I58" s="59">
        <f>COUNTIF(I$2:I$51,"&gt;=59.5")-I57-I56-I55-I54</f>
        <v>0</v>
      </c>
      <c r="J58" s="100" t="s">
        <v>33</v>
      </c>
      <c r="K58" s="20">
        <f t="shared" si="3"/>
        <v>0</v>
      </c>
      <c r="L58" s="59">
        <f>COUNTIF(L$2:L$51,"&gt;=59.5")-L57-L56-L55-L54</f>
        <v>0</v>
      </c>
    </row>
    <row r="59" spans="1:12">
      <c r="A59" s="100" t="s">
        <v>34</v>
      </c>
      <c r="B59" s="20">
        <f t="shared" si="0"/>
        <v>0</v>
      </c>
      <c r="C59" s="59">
        <f>COUNTIF(C$2:C$51,"&gt;=50")-C58-C57-C56-C55-C54</f>
        <v>0</v>
      </c>
      <c r="D59" s="100" t="s">
        <v>34</v>
      </c>
      <c r="E59" s="20">
        <f t="shared" si="1"/>
        <v>0</v>
      </c>
      <c r="F59" s="59">
        <f>COUNTIF(F$2:F$51,"&gt;=50")-F58-F57-F56-F55-F54</f>
        <v>0</v>
      </c>
      <c r="G59" s="98" t="s">
        <v>28</v>
      </c>
      <c r="H59" s="20">
        <f t="shared" si="2"/>
        <v>0</v>
      </c>
      <c r="I59" s="59">
        <f>COUNTIF(I$2:I$51,"&gt;=50")-I58-I57-I56-I55-I54</f>
        <v>0</v>
      </c>
      <c r="J59" s="100" t="s">
        <v>34</v>
      </c>
      <c r="K59" s="20">
        <f t="shared" si="3"/>
        <v>0</v>
      </c>
      <c r="L59" s="59">
        <f>COUNTIF(L$2:L$51,"&gt;=50")-L58-L57-L56-L55-L54</f>
        <v>0</v>
      </c>
    </row>
    <row r="60" spans="1:12">
      <c r="A60" s="100" t="s">
        <v>35</v>
      </c>
      <c r="B60" s="20">
        <f t="shared" si="0"/>
        <v>0</v>
      </c>
      <c r="C60" s="59">
        <f>COUNTIF(C$2:C$51,"&gt;=40")-C59-C58-C57-C56-C55-C54</f>
        <v>0</v>
      </c>
      <c r="D60" s="100" t="s">
        <v>35</v>
      </c>
      <c r="E60" s="20">
        <f t="shared" si="1"/>
        <v>0</v>
      </c>
      <c r="F60" s="59">
        <f>COUNTIF(F$2:F$51,"&gt;=40")-F59-F58-F57-F56-F55-F54</f>
        <v>0</v>
      </c>
      <c r="G60" s="98" t="s">
        <v>29</v>
      </c>
      <c r="H60" s="20">
        <f t="shared" si="2"/>
        <v>0</v>
      </c>
      <c r="I60" s="59">
        <f>COUNTIF(I$2:I$51,"&gt;=40")-I59-I58-I57-I56-I55-I54</f>
        <v>0</v>
      </c>
      <c r="J60" s="100" t="s">
        <v>35</v>
      </c>
      <c r="K60" s="20">
        <f t="shared" si="3"/>
        <v>0</v>
      </c>
      <c r="L60" s="59">
        <f>COUNTIF(L$2:L$51,"&gt;=40")-L59-L58-L57-L56-L55-L54</f>
        <v>0</v>
      </c>
    </row>
    <row r="61" spans="1:12">
      <c r="A61" s="100" t="s">
        <v>36</v>
      </c>
      <c r="B61" s="20">
        <f t="shared" si="0"/>
        <v>0</v>
      </c>
      <c r="C61" s="59">
        <f>COUNTIF(C$2:C$51,"&gt;=30")-C60-C59-C58-C57-C56-C55-C54</f>
        <v>0</v>
      </c>
      <c r="D61" s="100" t="s">
        <v>36</v>
      </c>
      <c r="E61" s="20">
        <f t="shared" si="1"/>
        <v>0</v>
      </c>
      <c r="F61" s="59">
        <f>COUNTIF(F$2:F$51,"&gt;=30")-F60-F59-F58-F57-F56-F55-F54</f>
        <v>0</v>
      </c>
      <c r="G61" s="98" t="s">
        <v>30</v>
      </c>
      <c r="H61" s="20">
        <f t="shared" si="2"/>
        <v>0</v>
      </c>
      <c r="I61" s="59">
        <f>COUNTIF(I$2:I$51,"&gt;=30")-I60-I59-I58-I57-I56-I55-I54</f>
        <v>0</v>
      </c>
      <c r="J61" s="100" t="s">
        <v>36</v>
      </c>
      <c r="K61" s="20">
        <f t="shared" si="3"/>
        <v>0</v>
      </c>
      <c r="L61" s="59">
        <f>COUNTIF(L$2:L$51,"&gt;=30")-L60-L59-L58-L57-L56-L55-L54</f>
        <v>0</v>
      </c>
    </row>
    <row r="62" spans="1:12">
      <c r="A62" s="102" t="s">
        <v>37</v>
      </c>
      <c r="B62" s="20">
        <f t="shared" si="0"/>
        <v>38</v>
      </c>
      <c r="C62" s="59">
        <f>COUNTIF(C$2:C$51,"&lt;30")</f>
        <v>38</v>
      </c>
      <c r="D62" s="102" t="s">
        <v>37</v>
      </c>
      <c r="E62" s="20">
        <f t="shared" si="1"/>
        <v>33</v>
      </c>
      <c r="F62" s="59">
        <f>COUNTIF(F$2:F$51,"&lt;30")</f>
        <v>33</v>
      </c>
      <c r="G62" s="99" t="s">
        <v>31</v>
      </c>
      <c r="H62" s="20">
        <f t="shared" si="2"/>
        <v>32</v>
      </c>
      <c r="I62" s="59">
        <f>COUNTIF(I$2:I$51,"&lt;30")</f>
        <v>32</v>
      </c>
      <c r="J62" s="102" t="s">
        <v>37</v>
      </c>
      <c r="K62" s="20">
        <f t="shared" si="3"/>
        <v>37</v>
      </c>
      <c r="L62" s="59">
        <f>COUNTIF(L$2:L$51,"&lt;30")</f>
        <v>37</v>
      </c>
    </row>
    <row r="63" spans="1:12">
      <c r="A63" s="100"/>
      <c r="B63" s="20"/>
      <c r="C63" s="59">
        <f>C62+C61+C60+C59</f>
        <v>38</v>
      </c>
      <c r="D63" s="100"/>
      <c r="E63" s="20"/>
      <c r="F63" s="59">
        <f>F62+F61+F60+F59</f>
        <v>33</v>
      </c>
      <c r="G63" s="98"/>
      <c r="H63" s="20"/>
      <c r="I63" s="59">
        <f>I62+I61+I60+I59</f>
        <v>32</v>
      </c>
      <c r="J63" s="100" t="s">
        <v>18</v>
      </c>
      <c r="K63" s="20"/>
      <c r="L63" s="59">
        <f>L62+L61+L60+L59</f>
        <v>37</v>
      </c>
    </row>
    <row r="64" spans="1:12" ht="17.25" thickBot="1">
      <c r="A64" s="61" t="str">
        <f>B1</f>
        <v>段一</v>
      </c>
      <c r="B64" s="109" t="s">
        <v>38</v>
      </c>
      <c r="C64" s="104">
        <f>AVERAGE(C2:C41)</f>
        <v>0</v>
      </c>
      <c r="D64" s="61" t="str">
        <f>E1</f>
        <v>段一</v>
      </c>
      <c r="E64" s="109" t="s">
        <v>38</v>
      </c>
      <c r="F64" s="104">
        <f>AVERAGE(F2:F41)</f>
        <v>0</v>
      </c>
      <c r="G64" s="61" t="str">
        <f>H1</f>
        <v>段一</v>
      </c>
      <c r="H64" s="109" t="s">
        <v>38</v>
      </c>
      <c r="I64" s="104">
        <f>AVERAGE(I2:I41)</f>
        <v>0</v>
      </c>
      <c r="J64" s="61" t="str">
        <f>K1</f>
        <v>段一</v>
      </c>
      <c r="K64" s="109" t="s">
        <v>38</v>
      </c>
      <c r="L64" s="104">
        <f>AVERAGE(L2:L41)</f>
        <v>0</v>
      </c>
    </row>
    <row r="65" spans="2:12">
      <c r="B65" s="2"/>
      <c r="E65" s="2"/>
      <c r="H65" s="2"/>
      <c r="K65" s="2"/>
      <c r="L65" s="2"/>
    </row>
    <row r="66" spans="2:12">
      <c r="B66" s="2"/>
      <c r="E66" s="2"/>
      <c r="H66" s="2"/>
      <c r="K66" s="2"/>
      <c r="L66" s="2"/>
    </row>
    <row r="67" spans="2:12">
      <c r="B67" s="2"/>
      <c r="E67" s="2"/>
      <c r="H67" s="2"/>
      <c r="K67" s="2"/>
      <c r="L67" s="2"/>
    </row>
    <row r="68" spans="2:12">
      <c r="B68" s="2"/>
      <c r="E68" s="2"/>
      <c r="H68" s="2"/>
      <c r="K68" s="2"/>
      <c r="L68" s="2"/>
    </row>
    <row r="69" spans="2:12">
      <c r="B69" s="2"/>
      <c r="E69" s="2"/>
      <c r="H69" s="2"/>
      <c r="K69" s="2"/>
      <c r="L69" s="2"/>
    </row>
    <row r="70" spans="2:12">
      <c r="B70" s="2"/>
      <c r="E70" s="2"/>
      <c r="H70" s="2"/>
      <c r="K70" s="2"/>
      <c r="L70" s="2"/>
    </row>
    <row r="71" spans="2:12">
      <c r="B71" s="2"/>
      <c r="E71" s="2"/>
      <c r="H71" s="2"/>
      <c r="K71" s="2"/>
      <c r="L71" s="2"/>
    </row>
    <row r="72" spans="2:12">
      <c r="B72" s="2"/>
      <c r="E72" s="2"/>
      <c r="H72" s="2"/>
      <c r="K72" s="2"/>
      <c r="L72" s="2"/>
    </row>
    <row r="73" spans="2:12">
      <c r="B73" s="2"/>
      <c r="E73" s="2"/>
      <c r="H73" s="2"/>
      <c r="K73" s="2"/>
      <c r="L73" s="2"/>
    </row>
    <row r="74" spans="2:12">
      <c r="B74" s="2"/>
      <c r="E74" s="2"/>
      <c r="H74" s="2"/>
      <c r="K74" s="2"/>
      <c r="L74" s="2"/>
    </row>
    <row r="75" spans="2:12">
      <c r="B75" s="2"/>
      <c r="E75" s="2"/>
      <c r="H75" s="2"/>
      <c r="K75" s="2"/>
      <c r="L75" s="2"/>
    </row>
    <row r="76" spans="2:12">
      <c r="B76" s="2"/>
      <c r="E76" s="2"/>
      <c r="H76" s="2"/>
      <c r="K76" s="2"/>
      <c r="L76" s="2"/>
    </row>
    <row r="77" spans="2:12">
      <c r="B77" s="2"/>
      <c r="E77" s="2"/>
      <c r="H77" s="2"/>
      <c r="K77" s="2"/>
      <c r="L77" s="2"/>
    </row>
    <row r="78" spans="2:12">
      <c r="B78" s="2"/>
      <c r="E78" s="2"/>
      <c r="H78" s="2"/>
      <c r="K78" s="2"/>
      <c r="L78" s="2"/>
    </row>
    <row r="79" spans="2:12">
      <c r="B79" s="2"/>
      <c r="E79" s="2"/>
      <c r="H79" s="2"/>
      <c r="K79" s="2"/>
      <c r="L79" s="2"/>
    </row>
    <row r="80" spans="2:12">
      <c r="B80" s="2"/>
      <c r="E80" s="2"/>
      <c r="H80" s="2"/>
      <c r="K80" s="2"/>
      <c r="L80" s="2"/>
    </row>
    <row r="81" spans="2:12">
      <c r="B81" s="2"/>
      <c r="E81" s="2"/>
      <c r="H81" s="2"/>
      <c r="K81" s="2"/>
      <c r="L81" s="2"/>
    </row>
    <row r="82" spans="2:12">
      <c r="B82" s="2"/>
      <c r="E82" s="2"/>
      <c r="H82" s="2"/>
      <c r="K82" s="2"/>
      <c r="L82" s="2"/>
    </row>
    <row r="83" spans="2:12">
      <c r="B83" s="2"/>
      <c r="E83" s="2"/>
      <c r="H83" s="2"/>
      <c r="K83" s="2"/>
      <c r="L83" s="2"/>
    </row>
    <row r="84" spans="2:12">
      <c r="B84" s="2"/>
      <c r="E84" s="2"/>
      <c r="H84" s="2"/>
      <c r="K84" s="2"/>
      <c r="L84" s="2"/>
    </row>
    <row r="85" spans="2:12">
      <c r="B85" s="2"/>
      <c r="E85" s="2"/>
      <c r="H85" s="2"/>
      <c r="K85" s="2"/>
      <c r="L85" s="2"/>
    </row>
    <row r="86" spans="2:12">
      <c r="B86" s="2"/>
      <c r="E86" s="2"/>
      <c r="H86" s="2"/>
      <c r="K86" s="2"/>
      <c r="L86" s="2"/>
    </row>
    <row r="87" spans="2:12">
      <c r="B87" s="2"/>
      <c r="E87" s="2"/>
      <c r="H87" s="2"/>
      <c r="K87" s="2"/>
      <c r="L87" s="2"/>
    </row>
    <row r="88" spans="2:12">
      <c r="B88" s="2"/>
      <c r="E88" s="2"/>
      <c r="H88" s="2"/>
      <c r="K88" s="2"/>
      <c r="L88" s="2"/>
    </row>
    <row r="89" spans="2:12">
      <c r="B89" s="2"/>
      <c r="E89" s="2"/>
      <c r="H89" s="2"/>
      <c r="K89" s="2"/>
      <c r="L89" s="2"/>
    </row>
    <row r="90" spans="2:12">
      <c r="B90" s="2"/>
      <c r="E90" s="2"/>
      <c r="H90" s="2"/>
      <c r="K90" s="2"/>
      <c r="L90" s="2"/>
    </row>
    <row r="91" spans="2:12">
      <c r="B91" s="2"/>
      <c r="E91" s="2"/>
      <c r="H91" s="2"/>
      <c r="K91" s="2"/>
      <c r="L91" s="2"/>
    </row>
    <row r="92" spans="2:12">
      <c r="B92" s="2"/>
      <c r="E92" s="2"/>
      <c r="H92" s="2"/>
      <c r="K92" s="2"/>
      <c r="L92" s="2"/>
    </row>
    <row r="93" spans="2:12">
      <c r="B93" s="2"/>
      <c r="E93" s="2"/>
      <c r="H93" s="2"/>
      <c r="K93" s="2"/>
      <c r="L93" s="2"/>
    </row>
    <row r="94" spans="2:12">
      <c r="B94" s="2"/>
      <c r="E94" s="2"/>
      <c r="H94" s="2"/>
      <c r="K94" s="2"/>
      <c r="L94" s="2"/>
    </row>
    <row r="95" spans="2:12">
      <c r="B95" s="2"/>
      <c r="E95" s="2"/>
      <c r="H95" s="2"/>
      <c r="K95" s="2"/>
      <c r="L95" s="2"/>
    </row>
    <row r="96" spans="2:12">
      <c r="B96" s="2"/>
      <c r="E96" s="2"/>
      <c r="H96" s="2"/>
      <c r="K96" s="2"/>
      <c r="L96" s="2"/>
    </row>
    <row r="97" spans="2:12">
      <c r="B97" s="2"/>
      <c r="E97" s="2"/>
      <c r="H97" s="2"/>
      <c r="K97" s="2"/>
      <c r="L97" s="2"/>
    </row>
    <row r="98" spans="2:12">
      <c r="B98" s="2"/>
      <c r="E98" s="2"/>
      <c r="H98" s="2"/>
      <c r="K98" s="2"/>
      <c r="L98" s="2"/>
    </row>
    <row r="99" spans="2:12">
      <c r="B99" s="2"/>
      <c r="E99" s="2"/>
      <c r="H99" s="2"/>
      <c r="K99" s="2"/>
      <c r="L99" s="2"/>
    </row>
    <row r="100" spans="2:12">
      <c r="B100" s="2"/>
      <c r="E100" s="2"/>
      <c r="H100" s="2"/>
      <c r="K100" s="2"/>
      <c r="L100" s="2"/>
    </row>
    <row r="101" spans="2:12">
      <c r="B101" s="2"/>
      <c r="E101" s="2"/>
      <c r="H101" s="2"/>
      <c r="K101" s="2"/>
      <c r="L101" s="2"/>
    </row>
    <row r="102" spans="2:12">
      <c r="B102" s="2"/>
      <c r="E102" s="2"/>
      <c r="H102" s="2"/>
      <c r="K102" s="2"/>
      <c r="L102" s="2"/>
    </row>
    <row r="103" spans="2:12">
      <c r="B103" s="2"/>
      <c r="E103" s="2"/>
      <c r="H103" s="2"/>
      <c r="K103" s="2"/>
      <c r="L103" s="2"/>
    </row>
    <row r="104" spans="2:12">
      <c r="B104" s="2"/>
      <c r="E104" s="2"/>
      <c r="H104" s="2"/>
      <c r="K104" s="2"/>
      <c r="L104" s="2"/>
    </row>
    <row r="105" spans="2:12">
      <c r="B105" s="2"/>
      <c r="E105" s="2"/>
      <c r="H105" s="2"/>
      <c r="K105" s="2"/>
      <c r="L105" s="2"/>
    </row>
    <row r="106" spans="2:12">
      <c r="B106" s="2"/>
      <c r="E106" s="2"/>
      <c r="H106" s="2"/>
      <c r="K106" s="2"/>
      <c r="L106" s="2"/>
    </row>
    <row r="107" spans="2:12">
      <c r="B107" s="2"/>
      <c r="E107" s="2"/>
      <c r="H107" s="2"/>
      <c r="K107" s="2"/>
      <c r="L107" s="2"/>
    </row>
    <row r="108" spans="2:12">
      <c r="B108" s="2"/>
      <c r="E108" s="2"/>
      <c r="H108" s="2"/>
      <c r="K108" s="2"/>
      <c r="L108" s="2"/>
    </row>
    <row r="109" spans="2:12">
      <c r="B109" s="2"/>
      <c r="E109" s="2"/>
      <c r="H109" s="2"/>
      <c r="K109" s="2"/>
      <c r="L109" s="2"/>
    </row>
    <row r="110" spans="2:12">
      <c r="B110" s="2"/>
      <c r="E110" s="2"/>
      <c r="H110" s="2"/>
      <c r="K110" s="2"/>
      <c r="L110" s="2"/>
    </row>
    <row r="111" spans="2:12">
      <c r="B111" s="2"/>
      <c r="E111" s="2"/>
      <c r="H111" s="2"/>
      <c r="K111" s="2"/>
      <c r="L111" s="2"/>
    </row>
    <row r="112" spans="2:12">
      <c r="B112" s="2"/>
      <c r="E112" s="2"/>
      <c r="H112" s="2"/>
      <c r="K112" s="2"/>
      <c r="L112" s="2"/>
    </row>
    <row r="113" spans="2:12">
      <c r="B113" s="2"/>
      <c r="E113" s="2"/>
      <c r="H113" s="2"/>
      <c r="K113" s="2"/>
      <c r="L113" s="2"/>
    </row>
    <row r="114" spans="2:12">
      <c r="B114" s="2"/>
      <c r="E114" s="2"/>
      <c r="H114" s="2"/>
      <c r="K114" s="2"/>
      <c r="L114" s="2"/>
    </row>
    <row r="115" spans="2:12">
      <c r="B115" s="2"/>
      <c r="E115" s="2"/>
      <c r="H115" s="2"/>
      <c r="K115" s="2"/>
      <c r="L115" s="2"/>
    </row>
    <row r="116" spans="2:12">
      <c r="B116" s="2"/>
      <c r="E116" s="2"/>
      <c r="H116" s="2"/>
      <c r="K116" s="2"/>
      <c r="L116" s="2"/>
    </row>
    <row r="117" spans="2:12">
      <c r="B117" s="2"/>
      <c r="E117" s="2"/>
      <c r="H117" s="2"/>
      <c r="K117" s="2"/>
      <c r="L117" s="2"/>
    </row>
    <row r="118" spans="2:12">
      <c r="B118" s="2"/>
      <c r="E118" s="2"/>
      <c r="H118" s="2"/>
      <c r="K118" s="2"/>
      <c r="L118" s="2"/>
    </row>
    <row r="119" spans="2:12">
      <c r="B119" s="2"/>
      <c r="E119" s="2"/>
      <c r="H119" s="2"/>
      <c r="K119" s="2"/>
      <c r="L119" s="2"/>
    </row>
    <row r="120" spans="2:12">
      <c r="B120" s="2"/>
      <c r="E120" s="2"/>
      <c r="H120" s="2"/>
      <c r="K120" s="2"/>
      <c r="L120" s="2"/>
    </row>
    <row r="121" spans="2:12">
      <c r="B121" s="2"/>
      <c r="E121" s="2"/>
      <c r="H121" s="2"/>
      <c r="K121" s="2"/>
      <c r="L121" s="2"/>
    </row>
    <row r="122" spans="2:12">
      <c r="B122" s="2"/>
      <c r="E122" s="2"/>
      <c r="H122" s="2"/>
      <c r="K122" s="2"/>
      <c r="L122" s="2"/>
    </row>
    <row r="123" spans="2:12">
      <c r="B123" s="2"/>
      <c r="E123" s="2"/>
      <c r="H123" s="2"/>
      <c r="K123" s="2"/>
      <c r="L123" s="2"/>
    </row>
    <row r="124" spans="2:12">
      <c r="B124" s="2"/>
      <c r="E124" s="2"/>
      <c r="H124" s="2"/>
      <c r="K124" s="2"/>
      <c r="L124" s="2"/>
    </row>
    <row r="125" spans="2:12">
      <c r="B125" s="2"/>
      <c r="E125" s="2"/>
      <c r="H125" s="2"/>
      <c r="K125" s="2"/>
      <c r="L125" s="2"/>
    </row>
    <row r="126" spans="2:12">
      <c r="B126" s="2"/>
      <c r="E126" s="2"/>
      <c r="H126" s="2"/>
      <c r="K126" s="2"/>
      <c r="L126" s="2"/>
    </row>
    <row r="127" spans="2:12">
      <c r="B127" s="2"/>
      <c r="E127" s="2"/>
      <c r="H127" s="2"/>
      <c r="K127" s="2"/>
      <c r="L127" s="2"/>
    </row>
    <row r="128" spans="2:12">
      <c r="B128" s="2"/>
      <c r="E128" s="2"/>
      <c r="H128" s="2"/>
      <c r="K128" s="2"/>
      <c r="L128" s="2"/>
    </row>
    <row r="129" spans="2:12">
      <c r="B129" s="2"/>
      <c r="E129" s="2"/>
      <c r="H129" s="2"/>
      <c r="K129" s="2"/>
      <c r="L129" s="2"/>
    </row>
    <row r="130" spans="2:12">
      <c r="B130" s="2"/>
      <c r="E130" s="2"/>
      <c r="H130" s="2"/>
      <c r="K130" s="2"/>
      <c r="L130" s="2"/>
    </row>
    <row r="131" spans="2:12">
      <c r="B131" s="2"/>
      <c r="E131" s="2"/>
      <c r="H131" s="2"/>
      <c r="K131" s="2"/>
      <c r="L131" s="2"/>
    </row>
    <row r="132" spans="2:12">
      <c r="B132" s="2"/>
      <c r="E132" s="2"/>
      <c r="H132" s="2"/>
      <c r="K132" s="2"/>
      <c r="L132" s="2"/>
    </row>
    <row r="133" spans="2:12">
      <c r="B133" s="2"/>
      <c r="E133" s="2"/>
      <c r="H133" s="2"/>
      <c r="K133" s="2"/>
      <c r="L133" s="2"/>
    </row>
    <row r="134" spans="2:12">
      <c r="B134" s="2"/>
      <c r="E134" s="2"/>
      <c r="H134" s="2"/>
      <c r="K134" s="2"/>
      <c r="L134" s="2"/>
    </row>
    <row r="135" spans="2:12">
      <c r="B135" s="2"/>
      <c r="E135" s="2"/>
      <c r="H135" s="2"/>
      <c r="K135" s="2"/>
      <c r="L135" s="2"/>
    </row>
    <row r="136" spans="2:12">
      <c r="B136" s="2"/>
      <c r="E136" s="2"/>
      <c r="H136" s="2"/>
      <c r="K136" s="2"/>
      <c r="L136" s="2"/>
    </row>
    <row r="137" spans="2:12">
      <c r="B137" s="2"/>
      <c r="E137" s="2"/>
      <c r="H137" s="2"/>
      <c r="K137" s="2"/>
      <c r="L137" s="2"/>
    </row>
    <row r="138" spans="2:12">
      <c r="B138" s="2"/>
      <c r="E138" s="2"/>
      <c r="H138" s="2"/>
      <c r="K138" s="2"/>
      <c r="L138" s="2"/>
    </row>
    <row r="139" spans="2:12">
      <c r="B139" s="2"/>
      <c r="E139" s="2"/>
      <c r="H139" s="2"/>
      <c r="K139" s="2"/>
      <c r="L139" s="2"/>
    </row>
    <row r="140" spans="2:12">
      <c r="B140" s="2"/>
      <c r="E140" s="2"/>
      <c r="H140" s="2"/>
      <c r="K140" s="2"/>
      <c r="L140" s="2"/>
    </row>
    <row r="141" spans="2:12">
      <c r="B141" s="2"/>
      <c r="E141" s="2"/>
      <c r="H141" s="2"/>
      <c r="K141" s="2"/>
      <c r="L141" s="2"/>
    </row>
    <row r="142" spans="2:12">
      <c r="B142" s="2"/>
      <c r="E142" s="2"/>
      <c r="H142" s="2"/>
      <c r="K142" s="2"/>
      <c r="L142" s="2"/>
    </row>
    <row r="143" spans="2:12">
      <c r="B143" s="2"/>
      <c r="E143" s="2"/>
      <c r="H143" s="2"/>
      <c r="K143" s="2"/>
      <c r="L143" s="2"/>
    </row>
    <row r="144" spans="2:12">
      <c r="B144" s="2"/>
      <c r="E144" s="2"/>
      <c r="H144" s="2"/>
      <c r="K144" s="2"/>
      <c r="L144" s="2"/>
    </row>
    <row r="145" spans="2:12">
      <c r="B145" s="2"/>
      <c r="E145" s="2"/>
      <c r="H145" s="2"/>
      <c r="K145" s="2"/>
      <c r="L145" s="2"/>
    </row>
    <row r="146" spans="2:12">
      <c r="B146" s="2"/>
      <c r="E146" s="2"/>
      <c r="H146" s="2"/>
      <c r="K146" s="2"/>
      <c r="L146" s="2"/>
    </row>
    <row r="147" spans="2:12">
      <c r="B147" s="2"/>
      <c r="E147" s="2"/>
      <c r="H147" s="2"/>
      <c r="K147" s="2"/>
      <c r="L147" s="2"/>
    </row>
    <row r="148" spans="2:12">
      <c r="B148" s="2"/>
      <c r="E148" s="2"/>
      <c r="H148" s="2"/>
      <c r="K148" s="2"/>
      <c r="L148" s="2"/>
    </row>
    <row r="149" spans="2:12">
      <c r="B149" s="2"/>
      <c r="E149" s="2"/>
      <c r="H149" s="2"/>
      <c r="K149" s="2"/>
      <c r="L149" s="2"/>
    </row>
    <row r="150" spans="2:12">
      <c r="B150" s="2"/>
      <c r="E150" s="2"/>
      <c r="H150" s="2"/>
      <c r="K150" s="2"/>
      <c r="L150" s="2"/>
    </row>
    <row r="151" spans="2:12">
      <c r="B151" s="2"/>
      <c r="E151" s="2"/>
      <c r="H151" s="2"/>
      <c r="K151" s="2"/>
      <c r="L151" s="2"/>
    </row>
    <row r="152" spans="2:12">
      <c r="B152" s="2"/>
      <c r="E152" s="2"/>
      <c r="H152" s="2"/>
      <c r="K152" s="2"/>
      <c r="L152" s="2"/>
    </row>
    <row r="153" spans="2:12">
      <c r="B153" s="2"/>
      <c r="E153" s="2"/>
      <c r="H153" s="2"/>
      <c r="K153" s="2"/>
      <c r="L153" s="2"/>
    </row>
    <row r="154" spans="2:12">
      <c r="B154" s="2"/>
      <c r="E154" s="2"/>
      <c r="H154" s="2"/>
      <c r="K154" s="2"/>
      <c r="L154" s="2"/>
    </row>
    <row r="155" spans="2:12">
      <c r="B155" s="2"/>
      <c r="E155" s="2"/>
      <c r="H155" s="2"/>
      <c r="K155" s="2"/>
      <c r="L155" s="2"/>
    </row>
    <row r="156" spans="2:12">
      <c r="B156" s="2"/>
      <c r="E156" s="2"/>
      <c r="H156" s="2"/>
      <c r="K156" s="2"/>
      <c r="L156" s="2"/>
    </row>
    <row r="157" spans="2:12">
      <c r="B157" s="2"/>
      <c r="E157" s="2"/>
      <c r="H157" s="2"/>
      <c r="K157" s="2"/>
      <c r="L157" s="2"/>
    </row>
    <row r="158" spans="2:12">
      <c r="B158" s="2"/>
      <c r="E158" s="2"/>
      <c r="H158" s="2"/>
      <c r="K158" s="2"/>
      <c r="L158" s="2"/>
    </row>
    <row r="159" spans="2:12">
      <c r="B159" s="2"/>
      <c r="E159" s="2"/>
      <c r="H159" s="2"/>
      <c r="K159" s="2"/>
      <c r="L159" s="2"/>
    </row>
    <row r="160" spans="2:12">
      <c r="B160" s="2"/>
      <c r="E160" s="2"/>
      <c r="H160" s="2"/>
      <c r="K160" s="2"/>
      <c r="L160" s="2"/>
    </row>
    <row r="161" spans="2:12">
      <c r="B161" s="2"/>
      <c r="E161" s="2"/>
      <c r="H161" s="2"/>
      <c r="K161" s="2"/>
      <c r="L161" s="2"/>
    </row>
    <row r="162" spans="2:12">
      <c r="B162" s="2"/>
      <c r="E162" s="2"/>
      <c r="H162" s="2"/>
      <c r="K162" s="2"/>
      <c r="L162" s="2"/>
    </row>
    <row r="163" spans="2:12">
      <c r="B163" s="2"/>
      <c r="E163" s="2"/>
      <c r="H163" s="2"/>
      <c r="K163" s="2"/>
      <c r="L163" s="2"/>
    </row>
    <row r="164" spans="2:12">
      <c r="B164" s="2"/>
      <c r="E164" s="2"/>
      <c r="H164" s="2"/>
      <c r="K164" s="2"/>
      <c r="L164" s="2"/>
    </row>
    <row r="165" spans="2:12">
      <c r="B165" s="2"/>
      <c r="E165" s="2"/>
      <c r="H165" s="2"/>
      <c r="K165" s="2"/>
      <c r="L165" s="2"/>
    </row>
    <row r="166" spans="2:12">
      <c r="B166" s="2"/>
      <c r="E166" s="2"/>
      <c r="H166" s="2"/>
      <c r="K166" s="2"/>
      <c r="L166" s="2"/>
    </row>
    <row r="167" spans="2:12">
      <c r="B167" s="2"/>
      <c r="E167" s="2"/>
      <c r="H167" s="2"/>
      <c r="K167" s="2"/>
      <c r="L167" s="2"/>
    </row>
    <row r="168" spans="2:12">
      <c r="B168" s="2"/>
      <c r="E168" s="2"/>
      <c r="H168" s="2"/>
      <c r="K168" s="2"/>
      <c r="L168" s="2"/>
    </row>
    <row r="169" spans="2:12">
      <c r="B169" s="2"/>
      <c r="E169" s="2"/>
      <c r="H169" s="2"/>
      <c r="K169" s="2"/>
      <c r="L169" s="2"/>
    </row>
    <row r="170" spans="2:12">
      <c r="B170" s="2"/>
      <c r="E170" s="2"/>
      <c r="H170" s="2"/>
      <c r="K170" s="2"/>
      <c r="L170" s="2"/>
    </row>
    <row r="171" spans="2:12">
      <c r="B171" s="2"/>
      <c r="E171" s="2"/>
      <c r="H171" s="2"/>
      <c r="K171" s="2"/>
      <c r="L171" s="2"/>
    </row>
    <row r="172" spans="2:12">
      <c r="B172" s="2"/>
      <c r="E172" s="2"/>
      <c r="H172" s="2"/>
      <c r="K172" s="2"/>
      <c r="L172" s="2"/>
    </row>
    <row r="173" spans="2:12">
      <c r="B173" s="2"/>
      <c r="E173" s="2"/>
      <c r="H173" s="2"/>
      <c r="K173" s="2"/>
      <c r="L173" s="2"/>
    </row>
    <row r="174" spans="2:12">
      <c r="B174" s="2"/>
      <c r="E174" s="2"/>
      <c r="H174" s="2"/>
      <c r="K174" s="2"/>
      <c r="L174" s="2"/>
    </row>
    <row r="175" spans="2:12">
      <c r="B175" s="2"/>
      <c r="E175" s="2"/>
      <c r="H175" s="2"/>
      <c r="K175" s="2"/>
      <c r="L175" s="2"/>
    </row>
    <row r="176" spans="2:12">
      <c r="B176" s="2"/>
      <c r="E176" s="2"/>
      <c r="H176" s="2"/>
      <c r="K176" s="2"/>
      <c r="L176" s="2"/>
    </row>
    <row r="177" spans="2:12">
      <c r="B177" s="2"/>
      <c r="E177" s="2"/>
      <c r="H177" s="2"/>
      <c r="K177" s="2"/>
      <c r="L177" s="2"/>
    </row>
    <row r="178" spans="2:12">
      <c r="B178" s="2"/>
      <c r="E178" s="2"/>
      <c r="H178" s="2"/>
      <c r="K178" s="2"/>
      <c r="L178" s="2"/>
    </row>
    <row r="179" spans="2:12">
      <c r="B179" s="2"/>
      <c r="E179" s="2"/>
      <c r="H179" s="2"/>
      <c r="K179" s="2"/>
      <c r="L179" s="2"/>
    </row>
  </sheetData>
  <phoneticPr fontId="2" type="noConversion"/>
  <conditionalFormatting sqref="B2:B51">
    <cfRule type="cellIs" dxfId="25" priority="8" stopIfTrue="1" operator="lessThanOrEqual">
      <formula>59</formula>
    </cfRule>
  </conditionalFormatting>
  <conditionalFormatting sqref="H2:H51">
    <cfRule type="cellIs" dxfId="24" priority="6" stopIfTrue="1" operator="lessThanOrEqual">
      <formula>59</formula>
    </cfRule>
  </conditionalFormatting>
  <conditionalFormatting sqref="F2:F51 C2:C51 I2:I51 K2:L39 K43:L51">
    <cfRule type="cellIs" dxfId="23" priority="10" stopIfTrue="1" operator="lessThanOrEqual">
      <formula>59</formula>
    </cfRule>
  </conditionalFormatting>
  <conditionalFormatting sqref="E2:E51">
    <cfRule type="cellIs" dxfId="22" priority="9" stopIfTrue="1" operator="lessThanOrEqual">
      <formula>59</formula>
    </cfRule>
  </conditionalFormatting>
  <conditionalFormatting sqref="K40:L40">
    <cfRule type="cellIs" dxfId="21" priority="2" stopIfTrue="1" operator="lessThanOrEqual">
      <formula>59</formula>
    </cfRule>
  </conditionalFormatting>
  <conditionalFormatting sqref="K41:L42">
    <cfRule type="cellIs" dxfId="20" priority="1" stopIfTrue="1" operator="lessThanOrEqual">
      <formula>59</formula>
    </cfRule>
  </conditionalFormatting>
  <pageMargins left="0.74803149606299213" right="0.74803149606299213" top="0.55118110236220474" bottom="0.23622047244094491" header="0.51181102362204722" footer="0.51181102362204722"/>
  <pageSetup paperSize="12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view="pageBreakPreview" topLeftCell="A53" zoomScale="140" zoomScaleNormal="75" zoomScaleSheetLayoutView="140" workbookViewId="0">
      <selection activeCell="G34" sqref="G34:I39"/>
    </sheetView>
  </sheetViews>
  <sheetFormatPr defaultRowHeight="15.75"/>
  <cols>
    <col min="1" max="1" width="5.875" style="3" bestFit="1" customWidth="1"/>
    <col min="2" max="2" width="7.5" style="3" customWidth="1"/>
    <col min="3" max="3" width="5.5" style="3" customWidth="1"/>
    <col min="4" max="4" width="5.875" style="3" bestFit="1" customWidth="1"/>
    <col min="5" max="5" width="7.5" style="3" customWidth="1"/>
    <col min="6" max="6" width="5.5" style="3" customWidth="1"/>
    <col min="7" max="7" width="5.875" style="3" bestFit="1" customWidth="1"/>
    <col min="8" max="8" width="7.5" style="3" customWidth="1"/>
    <col min="9" max="9" width="5.5" style="3" customWidth="1"/>
    <col min="10" max="10" width="6" style="1" bestFit="1" customWidth="1"/>
    <col min="11" max="11" width="7.5" style="3" customWidth="1"/>
    <col min="12" max="12" width="5.5" style="3" customWidth="1"/>
    <col min="13" max="16384" width="9" style="3"/>
  </cols>
  <sheetData>
    <row r="1" spans="1:12" ht="16.5">
      <c r="A1" s="107">
        <f>'209'!B3</f>
        <v>209</v>
      </c>
      <c r="B1" s="106" t="s">
        <v>84</v>
      </c>
      <c r="C1" s="110" t="s">
        <v>80</v>
      </c>
      <c r="D1" s="107">
        <f>'210'!B3</f>
        <v>210</v>
      </c>
      <c r="E1" s="106" t="s">
        <v>84</v>
      </c>
      <c r="F1" s="110" t="s">
        <v>80</v>
      </c>
      <c r="G1" s="107">
        <f>'211'!B3</f>
        <v>211</v>
      </c>
      <c r="H1" s="106" t="s">
        <v>84</v>
      </c>
      <c r="I1" s="110" t="s">
        <v>80</v>
      </c>
      <c r="J1" s="107">
        <f>'311'!B3</f>
        <v>311</v>
      </c>
      <c r="K1" s="106" t="s">
        <v>84</v>
      </c>
      <c r="L1" s="110" t="s">
        <v>80</v>
      </c>
    </row>
    <row r="2" spans="1:12" ht="18.75" customHeight="1">
      <c r="A2" s="52">
        <f>'209'!$A5</f>
        <v>1</v>
      </c>
      <c r="B2" s="20">
        <f>'209'!B5</f>
        <v>0</v>
      </c>
      <c r="C2" s="59">
        <f>'209'!O5</f>
        <v>0</v>
      </c>
      <c r="D2" s="52" t="str">
        <f>'210'!$A5</f>
        <v>01</v>
      </c>
      <c r="E2" s="20">
        <f>'210'!B5</f>
        <v>0</v>
      </c>
      <c r="F2" s="59">
        <f>'210'!O5</f>
        <v>0</v>
      </c>
      <c r="G2" s="60" t="str">
        <f>'211'!A5</f>
        <v>01</v>
      </c>
      <c r="H2" s="20">
        <f>'211'!B5</f>
        <v>0</v>
      </c>
      <c r="I2" s="59">
        <f>'211'!O5</f>
        <v>0</v>
      </c>
      <c r="J2" s="52">
        <f>'311'!$A5</f>
        <v>1</v>
      </c>
      <c r="K2" s="20">
        <f>'311'!B5</f>
        <v>0</v>
      </c>
      <c r="L2" s="59">
        <f>'311'!M5</f>
        <v>0</v>
      </c>
    </row>
    <row r="3" spans="1:12" ht="18.75" customHeight="1">
      <c r="A3" s="52">
        <f>'209'!$A6</f>
        <v>2</v>
      </c>
      <c r="B3" s="20">
        <f>'209'!B6</f>
        <v>0</v>
      </c>
      <c r="C3" s="59">
        <f>'209'!O6</f>
        <v>0</v>
      </c>
      <c r="D3" s="52" t="str">
        <f>'210'!$A6</f>
        <v>02</v>
      </c>
      <c r="E3" s="20">
        <f>'210'!B6</f>
        <v>0</v>
      </c>
      <c r="F3" s="59">
        <f>'210'!O6</f>
        <v>0</v>
      </c>
      <c r="G3" s="60" t="str">
        <f>'211'!A6</f>
        <v>02</v>
      </c>
      <c r="H3" s="20">
        <f>'211'!B6</f>
        <v>0</v>
      </c>
      <c r="I3" s="59">
        <f>'211'!O6</f>
        <v>0</v>
      </c>
      <c r="J3" s="52">
        <f>'311'!$A6</f>
        <v>2</v>
      </c>
      <c r="K3" s="20">
        <f>'311'!B6</f>
        <v>0</v>
      </c>
      <c r="L3" s="59">
        <f>'311'!M6</f>
        <v>0</v>
      </c>
    </row>
    <row r="4" spans="1:12" ht="18.75" customHeight="1">
      <c r="A4" s="52">
        <f>'209'!$A7</f>
        <v>3</v>
      </c>
      <c r="B4" s="20">
        <f>'209'!B7</f>
        <v>0</v>
      </c>
      <c r="C4" s="59">
        <f>'209'!O7</f>
        <v>0</v>
      </c>
      <c r="D4" s="52" t="str">
        <f>'210'!$A7</f>
        <v>03</v>
      </c>
      <c r="E4" s="20">
        <f>'210'!B7</f>
        <v>0</v>
      </c>
      <c r="F4" s="59">
        <f>'210'!O7</f>
        <v>0</v>
      </c>
      <c r="G4" s="60" t="str">
        <f>'211'!A7</f>
        <v>03</v>
      </c>
      <c r="H4" s="20">
        <f>'211'!B7</f>
        <v>0</v>
      </c>
      <c r="I4" s="59">
        <f>'211'!O7</f>
        <v>0</v>
      </c>
      <c r="J4" s="52">
        <f>'311'!$A7</f>
        <v>3</v>
      </c>
      <c r="K4" s="20">
        <f>'311'!B7</f>
        <v>0</v>
      </c>
      <c r="L4" s="59">
        <f>'311'!M7</f>
        <v>0</v>
      </c>
    </row>
    <row r="5" spans="1:12" ht="18.75" customHeight="1">
      <c r="A5" s="52">
        <f>'209'!$A8</f>
        <v>4</v>
      </c>
      <c r="B5" s="20">
        <f>'209'!B8</f>
        <v>0</v>
      </c>
      <c r="C5" s="59">
        <f>'209'!O8</f>
        <v>0</v>
      </c>
      <c r="D5" s="52" t="str">
        <f>'210'!$A8</f>
        <v>04</v>
      </c>
      <c r="E5" s="20">
        <f>'210'!B8</f>
        <v>0</v>
      </c>
      <c r="F5" s="59">
        <f>'210'!O8</f>
        <v>0</v>
      </c>
      <c r="G5" s="60" t="str">
        <f>'211'!A8</f>
        <v>04</v>
      </c>
      <c r="H5" s="20">
        <f>'211'!B8</f>
        <v>0</v>
      </c>
      <c r="I5" s="59">
        <f>'211'!O8</f>
        <v>0</v>
      </c>
      <c r="J5" s="52">
        <f>'311'!$A8</f>
        <v>4</v>
      </c>
      <c r="K5" s="20">
        <f>'311'!B8</f>
        <v>0</v>
      </c>
      <c r="L5" s="59">
        <f>'311'!M8</f>
        <v>0</v>
      </c>
    </row>
    <row r="6" spans="1:12" ht="18.75" customHeight="1">
      <c r="A6" s="52">
        <f>'209'!$A9</f>
        <v>5</v>
      </c>
      <c r="B6" s="20">
        <f>'209'!B9</f>
        <v>0</v>
      </c>
      <c r="C6" s="59">
        <f>'209'!O9</f>
        <v>0</v>
      </c>
      <c r="D6" s="52" t="str">
        <f>'210'!$A9</f>
        <v>05</v>
      </c>
      <c r="E6" s="20">
        <f>'210'!B9</f>
        <v>0</v>
      </c>
      <c r="F6" s="59">
        <f>'210'!O9</f>
        <v>0</v>
      </c>
      <c r="G6" s="60" t="str">
        <f>'211'!A9</f>
        <v>05</v>
      </c>
      <c r="H6" s="20">
        <f>'211'!B9</f>
        <v>0</v>
      </c>
      <c r="I6" s="59">
        <f>'211'!O9</f>
        <v>0</v>
      </c>
      <c r="J6" s="52">
        <f>'311'!$A9</f>
        <v>5</v>
      </c>
      <c r="K6" s="20">
        <f>'311'!B9</f>
        <v>0</v>
      </c>
      <c r="L6" s="59">
        <f>'311'!M9</f>
        <v>0</v>
      </c>
    </row>
    <row r="7" spans="1:12" ht="18.75" customHeight="1">
      <c r="A7" s="52">
        <f>'209'!$A10</f>
        <v>6</v>
      </c>
      <c r="B7" s="20">
        <f>'209'!B10</f>
        <v>0</v>
      </c>
      <c r="C7" s="59">
        <f>'209'!O10</f>
        <v>0</v>
      </c>
      <c r="D7" s="52" t="str">
        <f>'210'!$A10</f>
        <v>06</v>
      </c>
      <c r="E7" s="20">
        <f>'210'!B10</f>
        <v>0</v>
      </c>
      <c r="F7" s="59">
        <f>'210'!O10</f>
        <v>0</v>
      </c>
      <c r="G7" s="60" t="str">
        <f>'211'!A10</f>
        <v>06</v>
      </c>
      <c r="H7" s="20">
        <f>'211'!B10</f>
        <v>0</v>
      </c>
      <c r="I7" s="59">
        <f>'211'!O10</f>
        <v>0</v>
      </c>
      <c r="J7" s="52">
        <f>'311'!$A10</f>
        <v>6</v>
      </c>
      <c r="K7" s="20">
        <f>'311'!B10</f>
        <v>0</v>
      </c>
      <c r="L7" s="59">
        <f>'311'!M10</f>
        <v>0</v>
      </c>
    </row>
    <row r="8" spans="1:12" ht="18.75" customHeight="1">
      <c r="A8" s="52">
        <f>'209'!$A11</f>
        <v>7</v>
      </c>
      <c r="B8" s="20">
        <f>'209'!B11</f>
        <v>0</v>
      </c>
      <c r="C8" s="59">
        <f>'209'!O11</f>
        <v>0</v>
      </c>
      <c r="D8" s="52" t="str">
        <f>'210'!$A11</f>
        <v>07</v>
      </c>
      <c r="E8" s="20">
        <f>'210'!B11</f>
        <v>0</v>
      </c>
      <c r="F8" s="59">
        <f>'210'!O11</f>
        <v>0</v>
      </c>
      <c r="G8" s="60" t="str">
        <f>'211'!A11</f>
        <v>07</v>
      </c>
      <c r="H8" s="20">
        <f>'211'!B11</f>
        <v>0</v>
      </c>
      <c r="I8" s="59">
        <f>'211'!O11</f>
        <v>0</v>
      </c>
      <c r="J8" s="52">
        <f>'311'!$A11</f>
        <v>7</v>
      </c>
      <c r="K8" s="20">
        <f>'311'!B11</f>
        <v>0</v>
      </c>
      <c r="L8" s="59">
        <f>'311'!M11</f>
        <v>0</v>
      </c>
    </row>
    <row r="9" spans="1:12" ht="18.75" customHeight="1">
      <c r="A9" s="52">
        <f>'209'!$A12</f>
        <v>8</v>
      </c>
      <c r="B9" s="20">
        <f>'209'!B12</f>
        <v>0</v>
      </c>
      <c r="C9" s="59">
        <f>'209'!O12</f>
        <v>0</v>
      </c>
      <c r="D9" s="52" t="str">
        <f>'210'!$A12</f>
        <v>08</v>
      </c>
      <c r="E9" s="20">
        <f>'210'!B12</f>
        <v>0</v>
      </c>
      <c r="F9" s="59">
        <f>'210'!O12</f>
        <v>0</v>
      </c>
      <c r="G9" s="60" t="str">
        <f>'211'!A12</f>
        <v>08</v>
      </c>
      <c r="H9" s="20">
        <f>'211'!B12</f>
        <v>0</v>
      </c>
      <c r="I9" s="59">
        <f>'211'!O12</f>
        <v>0</v>
      </c>
      <c r="J9" s="52">
        <f>'311'!$A12</f>
        <v>8</v>
      </c>
      <c r="K9" s="20">
        <f>'311'!B12</f>
        <v>0</v>
      </c>
      <c r="L9" s="59">
        <f>'311'!M12</f>
        <v>0</v>
      </c>
    </row>
    <row r="10" spans="1:12" ht="18.75" customHeight="1">
      <c r="A10" s="52">
        <f>'209'!$A13</f>
        <v>9</v>
      </c>
      <c r="B10" s="20">
        <f>'209'!B13</f>
        <v>0</v>
      </c>
      <c r="C10" s="59">
        <f>'209'!O13</f>
        <v>0</v>
      </c>
      <c r="D10" s="52" t="str">
        <f>'210'!$A13</f>
        <v>09</v>
      </c>
      <c r="E10" s="20">
        <f>'210'!B13</f>
        <v>0</v>
      </c>
      <c r="F10" s="59">
        <f>'210'!O13</f>
        <v>0</v>
      </c>
      <c r="G10" s="60" t="str">
        <f>'211'!A13</f>
        <v>09</v>
      </c>
      <c r="H10" s="20">
        <f>'211'!B13</f>
        <v>0</v>
      </c>
      <c r="I10" s="59">
        <f>'211'!O13</f>
        <v>0</v>
      </c>
      <c r="J10" s="52">
        <f>'311'!$A13</f>
        <v>9</v>
      </c>
      <c r="K10" s="20">
        <f>'311'!B13</f>
        <v>0</v>
      </c>
      <c r="L10" s="59">
        <f>'311'!M13</f>
        <v>0</v>
      </c>
    </row>
    <row r="11" spans="1:12" ht="18.75" customHeight="1">
      <c r="A11" s="52">
        <f>'209'!$A14</f>
        <v>10</v>
      </c>
      <c r="B11" s="20">
        <f>'209'!B14</f>
        <v>0</v>
      </c>
      <c r="C11" s="59">
        <f>'209'!O14</f>
        <v>0</v>
      </c>
      <c r="D11" s="52" t="str">
        <f>'210'!$A14</f>
        <v>10</v>
      </c>
      <c r="E11" s="20">
        <f>'210'!B14</f>
        <v>0</v>
      </c>
      <c r="F11" s="59">
        <f>'210'!O14</f>
        <v>0</v>
      </c>
      <c r="G11" s="60" t="str">
        <f>'211'!A14</f>
        <v>10</v>
      </c>
      <c r="H11" s="20">
        <f>'211'!B14</f>
        <v>0</v>
      </c>
      <c r="I11" s="59">
        <f>'211'!O14</f>
        <v>0</v>
      </c>
      <c r="J11" s="52">
        <f>'311'!$A14</f>
        <v>10</v>
      </c>
      <c r="K11" s="20">
        <f>'311'!B14</f>
        <v>0</v>
      </c>
      <c r="L11" s="59">
        <f>'311'!M14</f>
        <v>0</v>
      </c>
    </row>
    <row r="12" spans="1:12" ht="18.75" customHeight="1">
      <c r="A12" s="52">
        <f>'209'!$A15</f>
        <v>11</v>
      </c>
      <c r="B12" s="20">
        <f>'209'!B15</f>
        <v>0</v>
      </c>
      <c r="C12" s="59">
        <f>'209'!O15</f>
        <v>0</v>
      </c>
      <c r="D12" s="52" t="str">
        <f>'210'!$A15</f>
        <v>11</v>
      </c>
      <c r="E12" s="20">
        <f>'210'!B15</f>
        <v>0</v>
      </c>
      <c r="F12" s="59">
        <f>'210'!O15</f>
        <v>0</v>
      </c>
      <c r="G12" s="60" t="str">
        <f>'211'!A15</f>
        <v>11</v>
      </c>
      <c r="H12" s="20">
        <f>'211'!B15</f>
        <v>0</v>
      </c>
      <c r="I12" s="59">
        <f>'211'!O15</f>
        <v>0</v>
      </c>
      <c r="J12" s="52">
        <f>'311'!$A15</f>
        <v>11</v>
      </c>
      <c r="K12" s="20">
        <f>'311'!B15</f>
        <v>0</v>
      </c>
      <c r="L12" s="59">
        <f>'311'!M15</f>
        <v>0</v>
      </c>
    </row>
    <row r="13" spans="1:12" ht="18.75" customHeight="1">
      <c r="A13" s="52">
        <f>'209'!$A16</f>
        <v>12</v>
      </c>
      <c r="B13" s="20">
        <f>'209'!B16</f>
        <v>0</v>
      </c>
      <c r="C13" s="59">
        <f>'209'!O16</f>
        <v>0</v>
      </c>
      <c r="D13" s="52" t="str">
        <f>'210'!$A16</f>
        <v>12</v>
      </c>
      <c r="E13" s="20">
        <f>'210'!B16</f>
        <v>0</v>
      </c>
      <c r="F13" s="59">
        <f>'210'!O16</f>
        <v>0</v>
      </c>
      <c r="G13" s="60" t="str">
        <f>'211'!A16</f>
        <v>12</v>
      </c>
      <c r="H13" s="20">
        <f>'211'!B16</f>
        <v>0</v>
      </c>
      <c r="I13" s="59">
        <f>'211'!O16</f>
        <v>0</v>
      </c>
      <c r="J13" s="52"/>
      <c r="K13" s="20"/>
      <c r="L13" s="59"/>
    </row>
    <row r="14" spans="1:12" ht="18.75" customHeight="1">
      <c r="A14" s="52">
        <f>'209'!$A17</f>
        <v>13</v>
      </c>
      <c r="B14" s="20">
        <f>'209'!B17</f>
        <v>0</v>
      </c>
      <c r="C14" s="59">
        <f>'209'!O17</f>
        <v>0</v>
      </c>
      <c r="D14" s="52" t="str">
        <f>'210'!$A17</f>
        <v>13</v>
      </c>
      <c r="E14" s="20">
        <f>'210'!B17</f>
        <v>0</v>
      </c>
      <c r="F14" s="59">
        <f>'210'!O17</f>
        <v>0</v>
      </c>
      <c r="G14" s="60" t="str">
        <f>'211'!A17</f>
        <v>13</v>
      </c>
      <c r="H14" s="20">
        <f>'211'!B17</f>
        <v>0</v>
      </c>
      <c r="I14" s="59">
        <f>'211'!O17</f>
        <v>0</v>
      </c>
      <c r="J14" s="52">
        <f>'311'!$A16</f>
        <v>13</v>
      </c>
      <c r="K14" s="20">
        <f>'311'!B16</f>
        <v>0</v>
      </c>
      <c r="L14" s="59">
        <f>'311'!M16</f>
        <v>0</v>
      </c>
    </row>
    <row r="15" spans="1:12" ht="18.75" customHeight="1">
      <c r="A15" s="52">
        <f>'209'!$A18</f>
        <v>14</v>
      </c>
      <c r="B15" s="20">
        <f>'209'!B18</f>
        <v>0</v>
      </c>
      <c r="C15" s="59">
        <f>'209'!O18</f>
        <v>0</v>
      </c>
      <c r="D15" s="52" t="str">
        <f>'210'!$A18</f>
        <v>14</v>
      </c>
      <c r="E15" s="20">
        <f>'210'!B18</f>
        <v>0</v>
      </c>
      <c r="F15" s="59">
        <f>'210'!O18</f>
        <v>0</v>
      </c>
      <c r="G15" s="60" t="str">
        <f>'211'!A18</f>
        <v>14</v>
      </c>
      <c r="H15" s="20">
        <f>'211'!B18</f>
        <v>0</v>
      </c>
      <c r="I15" s="59">
        <f>'211'!O18</f>
        <v>0</v>
      </c>
      <c r="J15" s="52">
        <f>'311'!$A17</f>
        <v>14</v>
      </c>
      <c r="K15" s="20">
        <f>'311'!B17</f>
        <v>0</v>
      </c>
      <c r="L15" s="59">
        <f>'311'!M17</f>
        <v>0</v>
      </c>
    </row>
    <row r="16" spans="1:12" ht="18.75" customHeight="1">
      <c r="A16" s="52">
        <f>'209'!$A19</f>
        <v>15</v>
      </c>
      <c r="B16" s="20">
        <f>'209'!B19</f>
        <v>0</v>
      </c>
      <c r="C16" s="59">
        <f>'209'!O19</f>
        <v>0</v>
      </c>
      <c r="D16" s="52" t="str">
        <f>'210'!$A19</f>
        <v>15</v>
      </c>
      <c r="E16" s="20">
        <f>'210'!B19</f>
        <v>0</v>
      </c>
      <c r="F16" s="59">
        <f>'210'!O19</f>
        <v>0</v>
      </c>
      <c r="G16" s="60" t="str">
        <f>'211'!A19</f>
        <v>15</v>
      </c>
      <c r="H16" s="20">
        <f>'211'!B19</f>
        <v>0</v>
      </c>
      <c r="I16" s="59">
        <f>'211'!O19</f>
        <v>0</v>
      </c>
      <c r="J16" s="52">
        <f>'311'!$A18</f>
        <v>15</v>
      </c>
      <c r="K16" s="20">
        <f>'311'!B18</f>
        <v>0</v>
      </c>
      <c r="L16" s="59">
        <f>'311'!M18</f>
        <v>0</v>
      </c>
    </row>
    <row r="17" spans="1:12" ht="18.75" customHeight="1">
      <c r="A17" s="52">
        <f>'209'!$A20</f>
        <v>16</v>
      </c>
      <c r="B17" s="20">
        <f>'209'!B20</f>
        <v>0</v>
      </c>
      <c r="C17" s="59">
        <f>'209'!O20</f>
        <v>0</v>
      </c>
      <c r="D17" s="52" t="str">
        <f>'210'!$A20</f>
        <v>16</v>
      </c>
      <c r="E17" s="20">
        <f>'210'!B20</f>
        <v>0</v>
      </c>
      <c r="F17" s="59">
        <f>'210'!O20</f>
        <v>0</v>
      </c>
      <c r="G17" s="60" t="str">
        <f>'211'!A20</f>
        <v>16</v>
      </c>
      <c r="H17" s="20">
        <f>'211'!B20</f>
        <v>0</v>
      </c>
      <c r="I17" s="59">
        <f>'211'!O20</f>
        <v>0</v>
      </c>
      <c r="J17" s="52">
        <f>'311'!$A19</f>
        <v>16</v>
      </c>
      <c r="K17" s="20">
        <f>'311'!B19</f>
        <v>0</v>
      </c>
      <c r="L17" s="59">
        <f>'311'!M19</f>
        <v>0</v>
      </c>
    </row>
    <row r="18" spans="1:12" ht="18.75" customHeight="1">
      <c r="A18" s="52">
        <f>'209'!$A21</f>
        <v>17</v>
      </c>
      <c r="B18" s="20">
        <f>'209'!B21</f>
        <v>0</v>
      </c>
      <c r="C18" s="59">
        <f>'209'!O21</f>
        <v>0</v>
      </c>
      <c r="D18" s="52" t="str">
        <f>'210'!$A21</f>
        <v>17</v>
      </c>
      <c r="E18" s="20">
        <f>'210'!B21</f>
        <v>0</v>
      </c>
      <c r="F18" s="59">
        <f>'210'!O21</f>
        <v>0</v>
      </c>
      <c r="G18" s="60" t="str">
        <f>'211'!A21</f>
        <v>17</v>
      </c>
      <c r="H18" s="20">
        <f>'211'!B21</f>
        <v>0</v>
      </c>
      <c r="I18" s="59">
        <f>'211'!O21</f>
        <v>0</v>
      </c>
      <c r="J18" s="52"/>
      <c r="K18" s="20"/>
      <c r="L18" s="59"/>
    </row>
    <row r="19" spans="1:12" ht="18.75" customHeight="1">
      <c r="A19" s="52">
        <f>'209'!$A22</f>
        <v>18</v>
      </c>
      <c r="B19" s="20">
        <f>'209'!B22</f>
        <v>0</v>
      </c>
      <c r="C19" s="59">
        <f>'209'!O22</f>
        <v>0</v>
      </c>
      <c r="D19" s="52" t="str">
        <f>'210'!$A22</f>
        <v>18</v>
      </c>
      <c r="E19" s="20">
        <f>'210'!B22</f>
        <v>0</v>
      </c>
      <c r="F19" s="59">
        <f>'210'!O22</f>
        <v>0</v>
      </c>
      <c r="G19" s="60" t="str">
        <f>'211'!A22</f>
        <v>18</v>
      </c>
      <c r="H19" s="20">
        <f>'211'!B22</f>
        <v>0</v>
      </c>
      <c r="I19" s="59">
        <f>'211'!O22</f>
        <v>0</v>
      </c>
      <c r="J19" s="52">
        <f>'311'!$A20</f>
        <v>18</v>
      </c>
      <c r="K19" s="20">
        <f>'311'!B20</f>
        <v>0</v>
      </c>
      <c r="L19" s="59">
        <f>'311'!M20</f>
        <v>0</v>
      </c>
    </row>
    <row r="20" spans="1:12" ht="18.75" customHeight="1">
      <c r="A20" s="52">
        <f>'209'!$A23</f>
        <v>19</v>
      </c>
      <c r="B20" s="20">
        <f>'209'!B23</f>
        <v>0</v>
      </c>
      <c r="C20" s="59">
        <f>'209'!O23</f>
        <v>0</v>
      </c>
      <c r="D20" s="52" t="str">
        <f>'210'!$A23</f>
        <v>19</v>
      </c>
      <c r="E20" s="20">
        <f>'210'!B23</f>
        <v>0</v>
      </c>
      <c r="F20" s="59">
        <f>'210'!O23</f>
        <v>0</v>
      </c>
      <c r="G20" s="60" t="str">
        <f>'211'!A23</f>
        <v>19</v>
      </c>
      <c r="H20" s="20">
        <f>'211'!B23</f>
        <v>0</v>
      </c>
      <c r="I20" s="59">
        <f>'211'!O23</f>
        <v>0</v>
      </c>
      <c r="J20" s="52">
        <f>'311'!$A21</f>
        <v>19</v>
      </c>
      <c r="K20" s="20">
        <f>'311'!B21</f>
        <v>0</v>
      </c>
      <c r="L20" s="59">
        <f>'311'!M21</f>
        <v>0</v>
      </c>
    </row>
    <row r="21" spans="1:12" ht="18.75" customHeight="1">
      <c r="A21" s="52">
        <f>'209'!$A24</f>
        <v>20</v>
      </c>
      <c r="B21" s="20">
        <f>'209'!B24</f>
        <v>0</v>
      </c>
      <c r="C21" s="59">
        <f>'209'!O24</f>
        <v>0</v>
      </c>
      <c r="D21" s="52" t="str">
        <f>'210'!$A24</f>
        <v>20</v>
      </c>
      <c r="E21" s="20">
        <f>'210'!B24</f>
        <v>0</v>
      </c>
      <c r="F21" s="59">
        <f>'210'!O24</f>
        <v>0</v>
      </c>
      <c r="G21" s="60" t="str">
        <f>'211'!A24</f>
        <v>20</v>
      </c>
      <c r="H21" s="20">
        <f>'211'!B24</f>
        <v>0</v>
      </c>
      <c r="I21" s="59">
        <f>'211'!O24</f>
        <v>0</v>
      </c>
      <c r="J21" s="52">
        <f>'311'!$A22</f>
        <v>20</v>
      </c>
      <c r="K21" s="20">
        <f>'311'!B22</f>
        <v>0</v>
      </c>
      <c r="L21" s="59">
        <f>'311'!M22</f>
        <v>0</v>
      </c>
    </row>
    <row r="22" spans="1:12" ht="18.75" customHeight="1">
      <c r="A22" s="52">
        <f>'209'!$A25</f>
        <v>21</v>
      </c>
      <c r="B22" s="20">
        <f>'209'!B25</f>
        <v>0</v>
      </c>
      <c r="C22" s="59">
        <f>'209'!O25</f>
        <v>0</v>
      </c>
      <c r="D22" s="52" t="str">
        <f>'210'!$A25</f>
        <v>21</v>
      </c>
      <c r="E22" s="20">
        <f>'210'!B25</f>
        <v>0</v>
      </c>
      <c r="F22" s="59">
        <f>'210'!O25</f>
        <v>0</v>
      </c>
      <c r="G22" s="60" t="str">
        <f>'211'!A25</f>
        <v>21</v>
      </c>
      <c r="H22" s="20">
        <f>'211'!B25</f>
        <v>0</v>
      </c>
      <c r="I22" s="59">
        <f>'211'!O25</f>
        <v>0</v>
      </c>
      <c r="J22" s="52">
        <f>'311'!$A23</f>
        <v>21</v>
      </c>
      <c r="K22" s="20">
        <f>'311'!B23</f>
        <v>0</v>
      </c>
      <c r="L22" s="59">
        <f>'311'!M23</f>
        <v>0</v>
      </c>
    </row>
    <row r="23" spans="1:12" ht="18.75" customHeight="1">
      <c r="A23" s="52">
        <f>'209'!$A26</f>
        <v>22</v>
      </c>
      <c r="B23" s="20">
        <f>'209'!B26</f>
        <v>0</v>
      </c>
      <c r="C23" s="59">
        <f>'209'!O26</f>
        <v>0</v>
      </c>
      <c r="D23" s="52" t="str">
        <f>'210'!$A26</f>
        <v>22</v>
      </c>
      <c r="E23" s="20">
        <f>'210'!B26</f>
        <v>0</v>
      </c>
      <c r="F23" s="59">
        <f>'210'!O26</f>
        <v>0</v>
      </c>
      <c r="G23" s="60" t="str">
        <f>'211'!A26</f>
        <v>22</v>
      </c>
      <c r="H23" s="20">
        <f>'211'!B26</f>
        <v>0</v>
      </c>
      <c r="I23" s="59">
        <f>'211'!O26</f>
        <v>0</v>
      </c>
      <c r="J23" s="52">
        <f>'311'!$A24</f>
        <v>22</v>
      </c>
      <c r="K23" s="20">
        <f>'311'!B24</f>
        <v>0</v>
      </c>
      <c r="L23" s="59">
        <f>'311'!M24</f>
        <v>0</v>
      </c>
    </row>
    <row r="24" spans="1:12" ht="18.75" customHeight="1">
      <c r="A24" s="52">
        <f>'209'!$A27</f>
        <v>23</v>
      </c>
      <c r="B24" s="20">
        <f>'209'!B27</f>
        <v>0</v>
      </c>
      <c r="C24" s="59">
        <f>'209'!O27</f>
        <v>0</v>
      </c>
      <c r="D24" s="52" t="str">
        <f>'210'!$A27</f>
        <v>23</v>
      </c>
      <c r="E24" s="20">
        <f>'210'!B27</f>
        <v>0</v>
      </c>
      <c r="F24" s="59">
        <f>'210'!O27</f>
        <v>0</v>
      </c>
      <c r="G24" s="60" t="str">
        <f>'211'!A27</f>
        <v>23</v>
      </c>
      <c r="H24" s="20">
        <f>'211'!B27</f>
        <v>0</v>
      </c>
      <c r="I24" s="59">
        <f>'211'!O27</f>
        <v>0</v>
      </c>
      <c r="J24" s="52">
        <f>'311'!$A25</f>
        <v>23</v>
      </c>
      <c r="K24" s="20">
        <f>'311'!B25</f>
        <v>0</v>
      </c>
      <c r="L24" s="59">
        <f>'311'!M25</f>
        <v>0</v>
      </c>
    </row>
    <row r="25" spans="1:12" ht="18.75" customHeight="1">
      <c r="A25" s="52">
        <f>'209'!$A28</f>
        <v>24</v>
      </c>
      <c r="B25" s="20">
        <f>'209'!B28</f>
        <v>0</v>
      </c>
      <c r="C25" s="59">
        <f>'209'!O28</f>
        <v>0</v>
      </c>
      <c r="D25" s="52" t="str">
        <f>'210'!$A28</f>
        <v>24</v>
      </c>
      <c r="E25" s="20">
        <f>'210'!B28</f>
        <v>0</v>
      </c>
      <c r="F25" s="59">
        <f>'210'!O28</f>
        <v>0</v>
      </c>
      <c r="G25" s="60" t="str">
        <f>'211'!A28</f>
        <v>24</v>
      </c>
      <c r="H25" s="20">
        <f>'211'!B28</f>
        <v>0</v>
      </c>
      <c r="I25" s="59">
        <f>'211'!O28</f>
        <v>0</v>
      </c>
      <c r="J25" s="52">
        <f>'311'!$A26</f>
        <v>24</v>
      </c>
      <c r="K25" s="20">
        <f>'311'!B26</f>
        <v>0</v>
      </c>
      <c r="L25" s="59">
        <f>'311'!M26</f>
        <v>0</v>
      </c>
    </row>
    <row r="26" spans="1:12" ht="18.75" customHeight="1">
      <c r="A26" s="52">
        <f>'209'!$A29</f>
        <v>25</v>
      </c>
      <c r="B26" s="20">
        <f>'209'!B29</f>
        <v>0</v>
      </c>
      <c r="C26" s="59">
        <f>'209'!O29</f>
        <v>0</v>
      </c>
      <c r="D26" s="52" t="str">
        <f>'210'!$A29</f>
        <v>25</v>
      </c>
      <c r="E26" s="20">
        <f>'210'!B29</f>
        <v>0</v>
      </c>
      <c r="F26" s="59">
        <f>'210'!O29</f>
        <v>0</v>
      </c>
      <c r="G26" s="60" t="str">
        <f>'211'!A29</f>
        <v>25</v>
      </c>
      <c r="H26" s="20">
        <f>'211'!B29</f>
        <v>0</v>
      </c>
      <c r="I26" s="59">
        <f>'211'!O29</f>
        <v>0</v>
      </c>
      <c r="J26" s="52">
        <f>'311'!$A27</f>
        <v>25</v>
      </c>
      <c r="K26" s="20">
        <f>'311'!B27</f>
        <v>0</v>
      </c>
      <c r="L26" s="59">
        <f>'311'!M27</f>
        <v>0</v>
      </c>
    </row>
    <row r="27" spans="1:12" ht="18.75" customHeight="1">
      <c r="A27" s="52">
        <f>'209'!$A30</f>
        <v>26</v>
      </c>
      <c r="B27" s="20">
        <f>'209'!B30</f>
        <v>0</v>
      </c>
      <c r="C27" s="59">
        <f>'209'!O30</f>
        <v>0</v>
      </c>
      <c r="D27" s="52" t="str">
        <f>'210'!$A30</f>
        <v>26</v>
      </c>
      <c r="E27" s="20">
        <f>'210'!B30</f>
        <v>0</v>
      </c>
      <c r="F27" s="59">
        <f>'210'!O30</f>
        <v>0</v>
      </c>
      <c r="G27" s="60" t="str">
        <f>'211'!A30</f>
        <v>26</v>
      </c>
      <c r="H27" s="20">
        <f>'211'!B30</f>
        <v>0</v>
      </c>
      <c r="I27" s="59">
        <f>'211'!O30</f>
        <v>0</v>
      </c>
      <c r="J27" s="52">
        <f>'311'!$A28</f>
        <v>26</v>
      </c>
      <c r="K27" s="20">
        <f>'311'!B28</f>
        <v>0</v>
      </c>
      <c r="L27" s="59">
        <f>'311'!M28</f>
        <v>0</v>
      </c>
    </row>
    <row r="28" spans="1:12" ht="18.75" customHeight="1">
      <c r="A28" s="52">
        <f>'209'!$A31</f>
        <v>27</v>
      </c>
      <c r="B28" s="20">
        <f>'209'!B31</f>
        <v>0</v>
      </c>
      <c r="C28" s="59">
        <f>'209'!O31</f>
        <v>0</v>
      </c>
      <c r="D28" s="52" t="str">
        <f>'210'!$A31</f>
        <v>27</v>
      </c>
      <c r="E28" s="20">
        <f>'210'!B31</f>
        <v>0</v>
      </c>
      <c r="F28" s="59">
        <f>'210'!O31</f>
        <v>0</v>
      </c>
      <c r="G28" s="60" t="str">
        <f>'211'!A31</f>
        <v>27</v>
      </c>
      <c r="H28" s="20">
        <f>'211'!B31</f>
        <v>0</v>
      </c>
      <c r="I28" s="59">
        <f>'211'!O31</f>
        <v>0</v>
      </c>
      <c r="J28" s="52">
        <f>'311'!$A29</f>
        <v>27</v>
      </c>
      <c r="K28" s="20">
        <f>'311'!B29</f>
        <v>0</v>
      </c>
      <c r="L28" s="59">
        <f>'311'!M29</f>
        <v>0</v>
      </c>
    </row>
    <row r="29" spans="1:12" ht="18.75" customHeight="1">
      <c r="A29" s="52">
        <f>'209'!$A32</f>
        <v>28</v>
      </c>
      <c r="B29" s="20">
        <f>'209'!B32</f>
        <v>0</v>
      </c>
      <c r="C29" s="59">
        <f>'209'!O32</f>
        <v>0</v>
      </c>
      <c r="D29" s="52" t="str">
        <f>'210'!$A32</f>
        <v>28</v>
      </c>
      <c r="E29" s="20">
        <f>'210'!B32</f>
        <v>0</v>
      </c>
      <c r="F29" s="59">
        <f>'210'!O32</f>
        <v>0</v>
      </c>
      <c r="G29" s="60" t="str">
        <f>'211'!A32</f>
        <v>28</v>
      </c>
      <c r="H29" s="20">
        <f>'211'!B32</f>
        <v>0</v>
      </c>
      <c r="I29" s="59">
        <f>'211'!O32</f>
        <v>0</v>
      </c>
      <c r="J29" s="52">
        <f>'311'!$A30</f>
        <v>28</v>
      </c>
      <c r="K29" s="20">
        <f>'311'!B30</f>
        <v>0</v>
      </c>
      <c r="L29" s="59">
        <f>'311'!M30</f>
        <v>0</v>
      </c>
    </row>
    <row r="30" spans="1:12" ht="18.75" customHeight="1">
      <c r="A30" s="52">
        <f>'209'!$A33</f>
        <v>29</v>
      </c>
      <c r="B30" s="20">
        <f>'209'!B33</f>
        <v>0</v>
      </c>
      <c r="C30" s="59">
        <f>'209'!O33</f>
        <v>0</v>
      </c>
      <c r="D30" s="52" t="str">
        <f>'210'!$A33</f>
        <v>29</v>
      </c>
      <c r="E30" s="20">
        <f>'210'!B33</f>
        <v>0</v>
      </c>
      <c r="F30" s="59">
        <f>'210'!O33</f>
        <v>0</v>
      </c>
      <c r="G30" s="60" t="str">
        <f>'211'!A33</f>
        <v>29</v>
      </c>
      <c r="H30" s="20">
        <f>'211'!B33</f>
        <v>0</v>
      </c>
      <c r="I30" s="59">
        <f>'211'!O33</f>
        <v>0</v>
      </c>
      <c r="J30" s="52">
        <f>'311'!$A31</f>
        <v>29</v>
      </c>
      <c r="K30" s="20">
        <f>'311'!B31</f>
        <v>0</v>
      </c>
      <c r="L30" s="59">
        <f>'311'!M31</f>
        <v>0</v>
      </c>
    </row>
    <row r="31" spans="1:12" ht="18.75" customHeight="1">
      <c r="A31" s="52">
        <f>'209'!$A34</f>
        <v>30</v>
      </c>
      <c r="B31" s="20">
        <f>'209'!B34</f>
        <v>0</v>
      </c>
      <c r="C31" s="59">
        <f>'209'!O34</f>
        <v>0</v>
      </c>
      <c r="D31" s="52" t="str">
        <f>'210'!$A34</f>
        <v>30</v>
      </c>
      <c r="E31" s="20">
        <f>'210'!B34</f>
        <v>0</v>
      </c>
      <c r="F31" s="59">
        <f>'210'!O34</f>
        <v>0</v>
      </c>
      <c r="G31" s="60" t="str">
        <f>'211'!A34</f>
        <v>30</v>
      </c>
      <c r="H31" s="20">
        <f>'211'!B34</f>
        <v>0</v>
      </c>
      <c r="I31" s="59">
        <f>'211'!O34</f>
        <v>0</v>
      </c>
      <c r="J31" s="52"/>
      <c r="K31" s="20"/>
      <c r="L31" s="59"/>
    </row>
    <row r="32" spans="1:12" ht="18.75" customHeight="1">
      <c r="A32" s="52">
        <f>'209'!$A35</f>
        <v>31</v>
      </c>
      <c r="B32" s="20">
        <f>'209'!B35</f>
        <v>0</v>
      </c>
      <c r="C32" s="59">
        <f>'209'!O35</f>
        <v>0</v>
      </c>
      <c r="D32" s="52" t="str">
        <f>'210'!$A35</f>
        <v>31</v>
      </c>
      <c r="E32" s="20">
        <f>'210'!B35</f>
        <v>0</v>
      </c>
      <c r="F32" s="59">
        <f>'210'!O35</f>
        <v>0</v>
      </c>
      <c r="G32" s="60" t="str">
        <f>'211'!A35</f>
        <v>31</v>
      </c>
      <c r="H32" s="20">
        <f>'211'!B35</f>
        <v>0</v>
      </c>
      <c r="I32" s="59">
        <f>'211'!O35</f>
        <v>0</v>
      </c>
      <c r="J32" s="52">
        <f>'311'!$A32</f>
        <v>31</v>
      </c>
      <c r="K32" s="20">
        <f>'311'!B32</f>
        <v>0</v>
      </c>
      <c r="L32" s="59">
        <f>'311'!M32</f>
        <v>0</v>
      </c>
    </row>
    <row r="33" spans="1:12" ht="18.75" customHeight="1">
      <c r="A33" s="52">
        <f>'209'!$A36</f>
        <v>32</v>
      </c>
      <c r="B33" s="20">
        <f>'209'!B36</f>
        <v>0</v>
      </c>
      <c r="C33" s="59">
        <f>'209'!O36</f>
        <v>0</v>
      </c>
      <c r="D33" s="52" t="str">
        <f>'210'!$A36</f>
        <v>32</v>
      </c>
      <c r="E33" s="20">
        <f>'210'!B36</f>
        <v>0</v>
      </c>
      <c r="F33" s="59">
        <f>'210'!O36</f>
        <v>0</v>
      </c>
      <c r="G33" s="60" t="str">
        <f>'211'!A36</f>
        <v>32</v>
      </c>
      <c r="H33" s="20">
        <f>'211'!B36</f>
        <v>0</v>
      </c>
      <c r="I33" s="59">
        <f>'211'!O36</f>
        <v>0</v>
      </c>
      <c r="J33" s="52">
        <f>'311'!$A33</f>
        <v>32</v>
      </c>
      <c r="K33" s="20">
        <f>'311'!B33</f>
        <v>0</v>
      </c>
      <c r="L33" s="59">
        <f>'311'!M33</f>
        <v>0</v>
      </c>
    </row>
    <row r="34" spans="1:12" ht="18.75" customHeight="1">
      <c r="A34" s="52">
        <f>'209'!$A37</f>
        <v>33</v>
      </c>
      <c r="B34" s="20">
        <f>'209'!B37</f>
        <v>0</v>
      </c>
      <c r="C34" s="59">
        <f>'209'!O37</f>
        <v>0</v>
      </c>
      <c r="D34" s="52" t="str">
        <f>'210'!$A37</f>
        <v>33</v>
      </c>
      <c r="E34" s="20">
        <f>'210'!B37</f>
        <v>0</v>
      </c>
      <c r="F34" s="59">
        <f>'210'!O37</f>
        <v>0</v>
      </c>
      <c r="G34" s="60"/>
      <c r="H34" s="20"/>
      <c r="I34" s="59"/>
      <c r="J34" s="52">
        <f>'311'!$A34</f>
        <v>33</v>
      </c>
      <c r="K34" s="20">
        <f>'311'!B34</f>
        <v>0</v>
      </c>
      <c r="L34" s="59">
        <f>'311'!M34</f>
        <v>0</v>
      </c>
    </row>
    <row r="35" spans="1:12" ht="18.75" customHeight="1">
      <c r="A35" s="52">
        <f>'209'!$A38</f>
        <v>34</v>
      </c>
      <c r="B35" s="20">
        <f>'209'!B38</f>
        <v>0</v>
      </c>
      <c r="C35" s="59">
        <f>'209'!O38</f>
        <v>0</v>
      </c>
      <c r="D35" s="52"/>
      <c r="E35" s="20"/>
      <c r="F35" s="59"/>
      <c r="G35" s="60"/>
      <c r="H35" s="20"/>
      <c r="I35" s="59"/>
      <c r="J35" s="52"/>
      <c r="K35" s="20"/>
      <c r="L35" s="59"/>
    </row>
    <row r="36" spans="1:12" ht="18.75" customHeight="1">
      <c r="A36" s="52">
        <f>'209'!$A39</f>
        <v>35</v>
      </c>
      <c r="B36" s="20">
        <f>'209'!B39</f>
        <v>0</v>
      </c>
      <c r="C36" s="59">
        <f>'209'!O39</f>
        <v>0</v>
      </c>
      <c r="D36" s="52"/>
      <c r="E36" s="20"/>
      <c r="F36" s="59"/>
      <c r="G36" s="60"/>
      <c r="H36" s="20"/>
      <c r="I36" s="59"/>
      <c r="J36" s="52">
        <f>'311'!$A35</f>
        <v>35</v>
      </c>
      <c r="K36" s="20">
        <f>'311'!B35</f>
        <v>0</v>
      </c>
      <c r="L36" s="59">
        <f>'311'!M35</f>
        <v>0</v>
      </c>
    </row>
    <row r="37" spans="1:12" ht="18.75" customHeight="1">
      <c r="A37" s="52">
        <f>'209'!$A40</f>
        <v>36</v>
      </c>
      <c r="B37" s="20">
        <f>'209'!B40</f>
        <v>0</v>
      </c>
      <c r="C37" s="59">
        <f>'209'!O40</f>
        <v>0</v>
      </c>
      <c r="D37" s="52"/>
      <c r="E37" s="20"/>
      <c r="F37" s="59"/>
      <c r="G37" s="60"/>
      <c r="H37" s="20"/>
      <c r="I37" s="59"/>
      <c r="J37" s="52">
        <f>'311'!$A36</f>
        <v>36</v>
      </c>
      <c r="K37" s="20">
        <f>'311'!B36</f>
        <v>0</v>
      </c>
      <c r="L37" s="59">
        <f>'311'!M36</f>
        <v>0</v>
      </c>
    </row>
    <row r="38" spans="1:12" ht="18.75" customHeight="1">
      <c r="A38" s="52">
        <f>'209'!$A41</f>
        <v>37</v>
      </c>
      <c r="B38" s="20">
        <f>'209'!B41</f>
        <v>0</v>
      </c>
      <c r="C38" s="59">
        <f>'209'!O41</f>
        <v>0</v>
      </c>
      <c r="D38" s="52"/>
      <c r="E38" s="20"/>
      <c r="F38" s="59"/>
      <c r="G38" s="60"/>
      <c r="H38" s="20"/>
      <c r="I38" s="59"/>
      <c r="J38" s="52">
        <f>'311'!$A37</f>
        <v>37</v>
      </c>
      <c r="K38" s="20">
        <f>'311'!B37</f>
        <v>0</v>
      </c>
      <c r="L38" s="59">
        <f>'311'!M37</f>
        <v>0</v>
      </c>
    </row>
    <row r="39" spans="1:12" ht="18.75" customHeight="1">
      <c r="A39" s="52">
        <f>'209'!$A42</f>
        <v>38</v>
      </c>
      <c r="B39" s="20">
        <f>'209'!B42</f>
        <v>0</v>
      </c>
      <c r="C39" s="59">
        <f>'209'!O42</f>
        <v>0</v>
      </c>
      <c r="D39" s="52"/>
      <c r="E39" s="20"/>
      <c r="F39" s="59"/>
      <c r="G39" s="60"/>
      <c r="H39" s="20"/>
      <c r="I39" s="59"/>
      <c r="J39" s="52">
        <f>'311'!$A38</f>
        <v>38</v>
      </c>
      <c r="K39" s="20">
        <f>'311'!B38</f>
        <v>0</v>
      </c>
      <c r="L39" s="59">
        <f>'311'!M38</f>
        <v>0</v>
      </c>
    </row>
    <row r="40" spans="1:12" ht="18.75" customHeight="1">
      <c r="A40" s="52"/>
      <c r="B40" s="20"/>
      <c r="C40" s="59"/>
      <c r="D40" s="52"/>
      <c r="E40" s="20"/>
      <c r="F40" s="59"/>
      <c r="G40" s="60"/>
      <c r="H40" s="20"/>
      <c r="I40" s="59"/>
      <c r="J40" s="52">
        <f>'311'!$A39</f>
        <v>39</v>
      </c>
      <c r="K40" s="20">
        <f>'311'!B39</f>
        <v>0</v>
      </c>
      <c r="L40" s="59">
        <f>'311'!M39</f>
        <v>0</v>
      </c>
    </row>
    <row r="41" spans="1:12" ht="18.75" customHeight="1">
      <c r="A41" s="52"/>
      <c r="B41" s="20"/>
      <c r="C41" s="59"/>
      <c r="D41" s="52"/>
      <c r="E41" s="20"/>
      <c r="F41" s="59"/>
      <c r="G41" s="60"/>
      <c r="H41" s="20"/>
      <c r="I41" s="59"/>
      <c r="J41" s="52">
        <f>'311'!$A40</f>
        <v>40</v>
      </c>
      <c r="K41" s="20">
        <f>'311'!B40</f>
        <v>0</v>
      </c>
      <c r="L41" s="59">
        <f>'311'!M40</f>
        <v>0</v>
      </c>
    </row>
    <row r="42" spans="1:12" ht="18.75" customHeight="1">
      <c r="A42" s="52"/>
      <c r="B42" s="20"/>
      <c r="C42" s="59"/>
      <c r="D42" s="52"/>
      <c r="E42" s="20"/>
      <c r="F42" s="59"/>
      <c r="G42" s="60"/>
      <c r="H42" s="20"/>
      <c r="I42" s="59"/>
      <c r="J42" s="52">
        <f>'311'!$A41</f>
        <v>41</v>
      </c>
      <c r="K42" s="20">
        <f>'311'!B41</f>
        <v>0</v>
      </c>
      <c r="L42" s="59">
        <f>'311'!M41</f>
        <v>0</v>
      </c>
    </row>
    <row r="43" spans="1:12" ht="18.75" hidden="1" customHeight="1">
      <c r="A43" s="52"/>
      <c r="B43" s="20"/>
      <c r="C43" s="59"/>
      <c r="D43" s="52"/>
      <c r="E43" s="20"/>
      <c r="F43" s="59"/>
      <c r="G43" s="60"/>
      <c r="H43" s="20"/>
      <c r="I43" s="59"/>
      <c r="J43" s="52"/>
      <c r="K43" s="20"/>
      <c r="L43" s="59"/>
    </row>
    <row r="44" spans="1:12" ht="18.75" hidden="1" customHeight="1">
      <c r="A44" s="52"/>
      <c r="B44" s="20"/>
      <c r="C44" s="59"/>
      <c r="D44" s="52"/>
      <c r="E44" s="20"/>
      <c r="F44" s="59"/>
      <c r="G44" s="60"/>
      <c r="H44" s="20"/>
      <c r="I44" s="59"/>
      <c r="J44" s="52"/>
      <c r="K44" s="20"/>
      <c r="L44" s="59"/>
    </row>
    <row r="45" spans="1:12" ht="18.75" hidden="1" customHeight="1">
      <c r="A45" s="52"/>
      <c r="B45" s="20"/>
      <c r="C45" s="59"/>
      <c r="D45" s="52"/>
      <c r="E45" s="20"/>
      <c r="F45" s="59"/>
      <c r="G45" s="60"/>
      <c r="H45" s="20"/>
      <c r="I45" s="59"/>
      <c r="J45" s="52"/>
      <c r="K45" s="20"/>
      <c r="L45" s="59"/>
    </row>
    <row r="46" spans="1:12" ht="18.75" hidden="1" customHeight="1">
      <c r="A46" s="52"/>
      <c r="B46" s="20"/>
      <c r="C46" s="59"/>
      <c r="D46" s="52"/>
      <c r="E46" s="20"/>
      <c r="F46" s="59"/>
      <c r="G46" s="60"/>
      <c r="H46" s="20"/>
      <c r="I46" s="59"/>
      <c r="J46" s="52"/>
      <c r="K46" s="20"/>
      <c r="L46" s="59"/>
    </row>
    <row r="47" spans="1:12" hidden="1">
      <c r="A47" s="52"/>
      <c r="B47" s="20"/>
      <c r="C47" s="59"/>
      <c r="D47" s="52"/>
      <c r="E47" s="20"/>
      <c r="F47" s="59"/>
      <c r="G47" s="60"/>
      <c r="H47" s="20"/>
      <c r="I47" s="59"/>
      <c r="J47" s="52"/>
      <c r="K47" s="20"/>
      <c r="L47" s="59"/>
    </row>
    <row r="48" spans="1:12" ht="18.75" hidden="1" customHeight="1">
      <c r="A48" s="52"/>
      <c r="B48" s="20"/>
      <c r="C48" s="59"/>
      <c r="D48" s="52"/>
      <c r="E48" s="20"/>
      <c r="F48" s="59"/>
      <c r="G48" s="60"/>
      <c r="H48" s="20"/>
      <c r="I48" s="59"/>
      <c r="J48" s="52"/>
      <c r="K48" s="20"/>
      <c r="L48" s="59"/>
    </row>
    <row r="49" spans="1:12" ht="18.75" hidden="1" customHeight="1">
      <c r="A49" s="52"/>
      <c r="B49" s="20"/>
      <c r="C49" s="59"/>
      <c r="D49" s="52"/>
      <c r="E49" s="20"/>
      <c r="F49" s="59"/>
      <c r="G49" s="60"/>
      <c r="H49" s="20"/>
      <c r="I49" s="59"/>
      <c r="J49" s="52"/>
      <c r="K49" s="20"/>
      <c r="L49" s="59"/>
    </row>
    <row r="50" spans="1:12" hidden="1">
      <c r="A50" s="52"/>
      <c r="B50" s="20"/>
      <c r="C50" s="59"/>
      <c r="D50" s="52"/>
      <c r="E50" s="20"/>
      <c r="F50" s="59"/>
      <c r="G50" s="60"/>
      <c r="H50" s="20"/>
      <c r="I50" s="59"/>
      <c r="J50" s="52"/>
      <c r="K50" s="20"/>
      <c r="L50" s="59"/>
    </row>
    <row r="51" spans="1:12" hidden="1">
      <c r="A51" s="52"/>
      <c r="B51" s="20"/>
      <c r="C51" s="59"/>
      <c r="D51" s="52"/>
      <c r="E51" s="20"/>
      <c r="F51" s="59"/>
      <c r="G51" s="60"/>
      <c r="H51" s="20"/>
      <c r="I51" s="59"/>
      <c r="J51" s="52"/>
      <c r="K51" s="20"/>
      <c r="L51" s="59"/>
    </row>
    <row r="52" spans="1:12" ht="17.25" hidden="1" customHeight="1">
      <c r="A52" s="103"/>
      <c r="B52" s="58"/>
      <c r="C52" s="96"/>
      <c r="D52" s="103"/>
      <c r="E52" s="58"/>
      <c r="F52" s="96"/>
      <c r="G52" s="95"/>
      <c r="H52" s="58"/>
      <c r="I52" s="96"/>
      <c r="J52" s="105"/>
      <c r="K52" s="58"/>
      <c r="L52" s="96"/>
    </row>
    <row r="53" spans="1:12" ht="16.5">
      <c r="A53" s="100">
        <f>A1</f>
        <v>209</v>
      </c>
      <c r="B53" s="97" t="s">
        <v>21</v>
      </c>
      <c r="C53" s="101" t="s">
        <v>20</v>
      </c>
      <c r="D53" s="100">
        <f>D1</f>
        <v>210</v>
      </c>
      <c r="E53" s="97" t="s">
        <v>21</v>
      </c>
      <c r="F53" s="101" t="s">
        <v>20</v>
      </c>
      <c r="G53" s="98">
        <f>G1</f>
        <v>211</v>
      </c>
      <c r="H53" s="97" t="s">
        <v>21</v>
      </c>
      <c r="I53" s="101" t="s">
        <v>20</v>
      </c>
      <c r="J53" s="100">
        <f>J1</f>
        <v>311</v>
      </c>
      <c r="K53" s="97" t="s">
        <v>21</v>
      </c>
      <c r="L53" s="101" t="s">
        <v>20</v>
      </c>
    </row>
    <row r="54" spans="1:12" ht="16.5">
      <c r="A54" s="100" t="s">
        <v>23</v>
      </c>
      <c r="B54" s="20">
        <f>C54</f>
        <v>0</v>
      </c>
      <c r="C54" s="59">
        <f>COUNTIF(C$2:C$51,"=100")</f>
        <v>0</v>
      </c>
      <c r="D54" s="100" t="s">
        <v>23</v>
      </c>
      <c r="E54" s="20">
        <f>F54</f>
        <v>0</v>
      </c>
      <c r="F54" s="59">
        <f>COUNTIF(F$2:F$51,"=100")</f>
        <v>0</v>
      </c>
      <c r="G54" s="98" t="s">
        <v>23</v>
      </c>
      <c r="H54" s="20">
        <f>I54</f>
        <v>0</v>
      </c>
      <c r="I54" s="59">
        <f>COUNTIF(I$2:I$51,"=100")</f>
        <v>0</v>
      </c>
      <c r="J54" s="100" t="s">
        <v>23</v>
      </c>
      <c r="K54" s="20">
        <f>L54</f>
        <v>0</v>
      </c>
      <c r="L54" s="59">
        <f>COUNTIF(L$2:L$51,"=100")</f>
        <v>0</v>
      </c>
    </row>
    <row r="55" spans="1:12">
      <c r="A55" s="100" t="s">
        <v>24</v>
      </c>
      <c r="B55" s="20">
        <f t="shared" ref="B55:B62" si="0">C55+B54</f>
        <v>0</v>
      </c>
      <c r="C55" s="59">
        <f>COUNTIF(C$2:C$51,"&gt;=90")-C54</f>
        <v>0</v>
      </c>
      <c r="D55" s="100" t="s">
        <v>24</v>
      </c>
      <c r="E55" s="20">
        <f t="shared" ref="E55:E62" si="1">F55+E54</f>
        <v>0</v>
      </c>
      <c r="F55" s="59">
        <f>COUNTIF(F$2:F$51,"&gt;=90")-F54</f>
        <v>0</v>
      </c>
      <c r="G55" s="98" t="s">
        <v>24</v>
      </c>
      <c r="H55" s="20">
        <f t="shared" ref="H55:H62" si="2">I55+H54</f>
        <v>0</v>
      </c>
      <c r="I55" s="59">
        <f>COUNTIF(I$2:I$51,"&gt;=90")-I54</f>
        <v>0</v>
      </c>
      <c r="J55" s="100" t="s">
        <v>24</v>
      </c>
      <c r="K55" s="20">
        <f t="shared" ref="K55:K62" si="3">L55+K54</f>
        <v>0</v>
      </c>
      <c r="L55" s="59">
        <f>COUNTIF(L$2:L$51,"&gt;=90")-L54</f>
        <v>0</v>
      </c>
    </row>
    <row r="56" spans="1:12">
      <c r="A56" s="100" t="s">
        <v>25</v>
      </c>
      <c r="B56" s="20">
        <f t="shared" si="0"/>
        <v>0</v>
      </c>
      <c r="C56" s="59">
        <f>COUNTIF(C$2:C$51,"&gt;=80")-C55-C54</f>
        <v>0</v>
      </c>
      <c r="D56" s="100" t="s">
        <v>25</v>
      </c>
      <c r="E56" s="20">
        <f t="shared" si="1"/>
        <v>0</v>
      </c>
      <c r="F56" s="59">
        <f>COUNTIF(F$2:F$51,"&gt;=80")-F55-F54</f>
        <v>0</v>
      </c>
      <c r="G56" s="98" t="s">
        <v>25</v>
      </c>
      <c r="H56" s="20">
        <f t="shared" si="2"/>
        <v>0</v>
      </c>
      <c r="I56" s="59">
        <f>COUNTIF(I$2:I$51,"&gt;=80")-I55-I54</f>
        <v>0</v>
      </c>
      <c r="J56" s="100" t="s">
        <v>25</v>
      </c>
      <c r="K56" s="20">
        <f t="shared" si="3"/>
        <v>0</v>
      </c>
      <c r="L56" s="59">
        <f>COUNTIF(L$2:L$51,"&gt;=80")-L55-L54</f>
        <v>0</v>
      </c>
    </row>
    <row r="57" spans="1:12">
      <c r="A57" s="100" t="s">
        <v>32</v>
      </c>
      <c r="B57" s="20">
        <f t="shared" si="0"/>
        <v>0</v>
      </c>
      <c r="C57" s="59">
        <f>COUNTIF(C$2:C$46,"&gt;=70")-C56-C55-C54</f>
        <v>0</v>
      </c>
      <c r="D57" s="100" t="s">
        <v>32</v>
      </c>
      <c r="E57" s="20">
        <f t="shared" si="1"/>
        <v>0</v>
      </c>
      <c r="F57" s="59">
        <f>COUNTIF(F$2:F$46,"&gt;=70")-F56-F55-F54</f>
        <v>0</v>
      </c>
      <c r="G57" s="98" t="s">
        <v>26</v>
      </c>
      <c r="H57" s="20">
        <f t="shared" si="2"/>
        <v>0</v>
      </c>
      <c r="I57" s="59">
        <f>COUNTIF(I$2:I$46,"&gt;=70")-I56-I55-I54</f>
        <v>0</v>
      </c>
      <c r="J57" s="100" t="s">
        <v>32</v>
      </c>
      <c r="K57" s="20">
        <f t="shared" si="3"/>
        <v>0</v>
      </c>
      <c r="L57" s="59">
        <f>COUNTIF(L$2:L$46,"&gt;=70")-L56-L55-L54</f>
        <v>0</v>
      </c>
    </row>
    <row r="58" spans="1:12">
      <c r="A58" s="100" t="s">
        <v>33</v>
      </c>
      <c r="B58" s="20">
        <f t="shared" si="0"/>
        <v>0</v>
      </c>
      <c r="C58" s="59">
        <f>COUNTIF(C$2:C$51,"&gt;=59.5")-C57-C56-C55-C54</f>
        <v>0</v>
      </c>
      <c r="D58" s="100" t="s">
        <v>33</v>
      </c>
      <c r="E58" s="20">
        <f t="shared" si="1"/>
        <v>0</v>
      </c>
      <c r="F58" s="59">
        <f>COUNTIF(F$2:F$51,"&gt;=59.5")-F57-F56-F55-F54</f>
        <v>0</v>
      </c>
      <c r="G58" s="98" t="s">
        <v>27</v>
      </c>
      <c r="H58" s="20">
        <f t="shared" si="2"/>
        <v>0</v>
      </c>
      <c r="I58" s="59">
        <f>COUNTIF(I$2:I$51,"&gt;=59.5")-I57-I56-I55-I54</f>
        <v>0</v>
      </c>
      <c r="J58" s="100" t="s">
        <v>33</v>
      </c>
      <c r="K58" s="20">
        <f t="shared" si="3"/>
        <v>0</v>
      </c>
      <c r="L58" s="59">
        <f>COUNTIF(L$2:L$51,"&gt;=59.5")-L57-L56-L55-L54</f>
        <v>0</v>
      </c>
    </row>
    <row r="59" spans="1:12">
      <c r="A59" s="100" t="s">
        <v>34</v>
      </c>
      <c r="B59" s="20">
        <f t="shared" si="0"/>
        <v>0</v>
      </c>
      <c r="C59" s="59">
        <f>COUNTIF(C$2:C$51,"&gt;=50")-C58-C57-C56-C55-C54</f>
        <v>0</v>
      </c>
      <c r="D59" s="100" t="s">
        <v>34</v>
      </c>
      <c r="E59" s="20">
        <f t="shared" si="1"/>
        <v>0</v>
      </c>
      <c r="F59" s="59">
        <f>COUNTIF(F$2:F$51,"&gt;=50")-F58-F57-F56-F55-F54</f>
        <v>0</v>
      </c>
      <c r="G59" s="98" t="s">
        <v>28</v>
      </c>
      <c r="H59" s="20">
        <f t="shared" si="2"/>
        <v>0</v>
      </c>
      <c r="I59" s="59">
        <f>COUNTIF(I$2:I$51,"&gt;=50")-I58-I57-I56-I55-I54</f>
        <v>0</v>
      </c>
      <c r="J59" s="100" t="s">
        <v>34</v>
      </c>
      <c r="K59" s="20">
        <f t="shared" si="3"/>
        <v>0</v>
      </c>
      <c r="L59" s="59">
        <f>COUNTIF(L$2:L$51,"&gt;=50")-L58-L57-L56-L55-L54</f>
        <v>0</v>
      </c>
    </row>
    <row r="60" spans="1:12">
      <c r="A60" s="100" t="s">
        <v>35</v>
      </c>
      <c r="B60" s="20">
        <f t="shared" si="0"/>
        <v>0</v>
      </c>
      <c r="C60" s="59">
        <f>COUNTIF(C$2:C$51,"&gt;=40")-C59-C58-C57-C56-C55-C54</f>
        <v>0</v>
      </c>
      <c r="D60" s="100" t="s">
        <v>35</v>
      </c>
      <c r="E60" s="20">
        <f t="shared" si="1"/>
        <v>0</v>
      </c>
      <c r="F60" s="59">
        <f>COUNTIF(F$2:F$51,"&gt;=40")-F59-F58-F57-F56-F55-F54</f>
        <v>0</v>
      </c>
      <c r="G60" s="98" t="s">
        <v>29</v>
      </c>
      <c r="H60" s="20">
        <f t="shared" si="2"/>
        <v>0</v>
      </c>
      <c r="I60" s="59">
        <f>COUNTIF(I$2:I$51,"&gt;=40")-I59-I58-I57-I56-I55-I54</f>
        <v>0</v>
      </c>
      <c r="J60" s="100" t="s">
        <v>35</v>
      </c>
      <c r="K60" s="20">
        <f t="shared" si="3"/>
        <v>0</v>
      </c>
      <c r="L60" s="59">
        <f>COUNTIF(L$2:L$51,"&gt;=40")-L59-L58-L57-L56-L55-L54</f>
        <v>0</v>
      </c>
    </row>
    <row r="61" spans="1:12">
      <c r="A61" s="100" t="s">
        <v>36</v>
      </c>
      <c r="B61" s="20">
        <f t="shared" si="0"/>
        <v>0</v>
      </c>
      <c r="C61" s="59">
        <f>COUNTIF(C$2:C$51,"&gt;=30")-C60-C59-C58-C57-C56-C55-C54</f>
        <v>0</v>
      </c>
      <c r="D61" s="100" t="s">
        <v>36</v>
      </c>
      <c r="E61" s="20">
        <f t="shared" si="1"/>
        <v>0</v>
      </c>
      <c r="F61" s="59">
        <f>COUNTIF(F$2:F$51,"&gt;=30")-F60-F59-F58-F57-F56-F55-F54</f>
        <v>0</v>
      </c>
      <c r="G61" s="98" t="s">
        <v>30</v>
      </c>
      <c r="H61" s="20">
        <f t="shared" si="2"/>
        <v>0</v>
      </c>
      <c r="I61" s="59">
        <f>COUNTIF(I$2:I$51,"&gt;=30")-I60-I59-I58-I57-I56-I55-I54</f>
        <v>0</v>
      </c>
      <c r="J61" s="100" t="s">
        <v>36</v>
      </c>
      <c r="K61" s="20">
        <f t="shared" si="3"/>
        <v>0</v>
      </c>
      <c r="L61" s="59">
        <f>COUNTIF(L$2:L$51,"&gt;=30")-L60-L59-L58-L57-L56-L55-L54</f>
        <v>0</v>
      </c>
    </row>
    <row r="62" spans="1:12">
      <c r="A62" s="102" t="s">
        <v>37</v>
      </c>
      <c r="B62" s="20">
        <f t="shared" si="0"/>
        <v>38</v>
      </c>
      <c r="C62" s="59">
        <f>COUNTIF(C$2:C$51,"&lt;30")</f>
        <v>38</v>
      </c>
      <c r="D62" s="102" t="s">
        <v>37</v>
      </c>
      <c r="E62" s="20">
        <f t="shared" si="1"/>
        <v>33</v>
      </c>
      <c r="F62" s="59">
        <f>COUNTIF(F$2:F$51,"&lt;30")</f>
        <v>33</v>
      </c>
      <c r="G62" s="99" t="s">
        <v>31</v>
      </c>
      <c r="H62" s="20">
        <f t="shared" si="2"/>
        <v>32</v>
      </c>
      <c r="I62" s="59">
        <f>COUNTIF(I$2:I$51,"&lt;30")</f>
        <v>32</v>
      </c>
      <c r="J62" s="102" t="s">
        <v>37</v>
      </c>
      <c r="K62" s="20">
        <f t="shared" si="3"/>
        <v>37</v>
      </c>
      <c r="L62" s="59">
        <f>COUNTIF(L$2:L$51,"&lt;30")</f>
        <v>37</v>
      </c>
    </row>
    <row r="63" spans="1:12">
      <c r="A63" s="100"/>
      <c r="B63" s="20"/>
      <c r="C63" s="59">
        <f>C62+C61+C60+C59</f>
        <v>38</v>
      </c>
      <c r="D63" s="100"/>
      <c r="E63" s="20"/>
      <c r="F63" s="59">
        <f>F62+F61+F60+F59</f>
        <v>33</v>
      </c>
      <c r="G63" s="98"/>
      <c r="H63" s="20"/>
      <c r="I63" s="59">
        <f>I62+I61+I60+I59</f>
        <v>32</v>
      </c>
      <c r="J63" s="100" t="s">
        <v>18</v>
      </c>
      <c r="K63" s="20"/>
      <c r="L63" s="59">
        <f>L62+L61+L60+L59</f>
        <v>37</v>
      </c>
    </row>
    <row r="64" spans="1:12" ht="17.25" thickBot="1">
      <c r="A64" s="61" t="str">
        <f>B1</f>
        <v>段三</v>
      </c>
      <c r="B64" s="109" t="s">
        <v>38</v>
      </c>
      <c r="C64" s="104">
        <f>AVERAGE(C2:C41)</f>
        <v>0</v>
      </c>
      <c r="D64" s="61" t="str">
        <f>E1</f>
        <v>段三</v>
      </c>
      <c r="E64" s="109" t="s">
        <v>38</v>
      </c>
      <c r="F64" s="104">
        <f>AVERAGE(F2:F41)</f>
        <v>0</v>
      </c>
      <c r="G64" s="61" t="str">
        <f>H1</f>
        <v>段三</v>
      </c>
      <c r="H64" s="109" t="s">
        <v>38</v>
      </c>
      <c r="I64" s="104">
        <f>AVERAGE(I2:I41)</f>
        <v>0</v>
      </c>
      <c r="J64" s="61" t="str">
        <f>K1</f>
        <v>段三</v>
      </c>
      <c r="K64" s="109" t="s">
        <v>38</v>
      </c>
      <c r="L64" s="104">
        <f>AVERAGE(L2:L41)</f>
        <v>0</v>
      </c>
    </row>
    <row r="65" spans="2:12">
      <c r="B65" s="2"/>
      <c r="E65" s="2"/>
      <c r="H65" s="2"/>
      <c r="K65" s="2"/>
      <c r="L65" s="2"/>
    </row>
    <row r="66" spans="2:12">
      <c r="B66" s="2"/>
      <c r="E66" s="2"/>
      <c r="H66" s="2"/>
      <c r="K66" s="2"/>
      <c r="L66" s="2"/>
    </row>
    <row r="67" spans="2:12">
      <c r="B67" s="2"/>
      <c r="E67" s="2"/>
      <c r="H67" s="2"/>
      <c r="K67" s="2"/>
      <c r="L67" s="2"/>
    </row>
    <row r="68" spans="2:12">
      <c r="B68" s="2"/>
      <c r="E68" s="2"/>
      <c r="H68" s="2"/>
      <c r="K68" s="2"/>
      <c r="L68" s="2"/>
    </row>
    <row r="69" spans="2:12">
      <c r="B69" s="2"/>
      <c r="E69" s="2"/>
      <c r="H69" s="2"/>
      <c r="K69" s="2"/>
      <c r="L69" s="2"/>
    </row>
    <row r="70" spans="2:12">
      <c r="B70" s="2"/>
      <c r="E70" s="2"/>
      <c r="H70" s="2"/>
      <c r="K70" s="2"/>
      <c r="L70" s="2"/>
    </row>
    <row r="71" spans="2:12">
      <c r="B71" s="2"/>
      <c r="E71" s="2"/>
      <c r="H71" s="2"/>
      <c r="K71" s="2"/>
      <c r="L71" s="2"/>
    </row>
    <row r="72" spans="2:12">
      <c r="B72" s="2"/>
      <c r="E72" s="2"/>
      <c r="H72" s="2"/>
      <c r="K72" s="2"/>
      <c r="L72" s="2"/>
    </row>
    <row r="73" spans="2:12">
      <c r="B73" s="2"/>
      <c r="E73" s="2"/>
      <c r="H73" s="2"/>
      <c r="K73" s="2"/>
      <c r="L73" s="2"/>
    </row>
    <row r="74" spans="2:12">
      <c r="B74" s="2"/>
      <c r="E74" s="2"/>
      <c r="H74" s="2"/>
      <c r="K74" s="2"/>
      <c r="L74" s="2"/>
    </row>
    <row r="75" spans="2:12">
      <c r="B75" s="2"/>
      <c r="E75" s="2"/>
      <c r="H75" s="2"/>
      <c r="K75" s="2"/>
      <c r="L75" s="2"/>
    </row>
    <row r="76" spans="2:12">
      <c r="B76" s="2"/>
      <c r="E76" s="2"/>
      <c r="H76" s="2"/>
      <c r="K76" s="2"/>
      <c r="L76" s="2"/>
    </row>
    <row r="77" spans="2:12">
      <c r="B77" s="2"/>
      <c r="E77" s="2"/>
      <c r="H77" s="2"/>
      <c r="K77" s="2"/>
      <c r="L77" s="2"/>
    </row>
    <row r="78" spans="2:12">
      <c r="B78" s="2"/>
      <c r="E78" s="2"/>
      <c r="H78" s="2"/>
      <c r="K78" s="2"/>
      <c r="L78" s="2"/>
    </row>
    <row r="79" spans="2:12">
      <c r="B79" s="2"/>
      <c r="E79" s="2"/>
      <c r="H79" s="2"/>
      <c r="K79" s="2"/>
      <c r="L79" s="2"/>
    </row>
    <row r="80" spans="2:12">
      <c r="B80" s="2"/>
      <c r="E80" s="2"/>
      <c r="H80" s="2"/>
      <c r="K80" s="2"/>
      <c r="L80" s="2"/>
    </row>
    <row r="81" spans="2:12">
      <c r="B81" s="2"/>
      <c r="E81" s="2"/>
      <c r="H81" s="2"/>
      <c r="K81" s="2"/>
      <c r="L81" s="2"/>
    </row>
    <row r="82" spans="2:12">
      <c r="B82" s="2"/>
      <c r="E82" s="2"/>
      <c r="H82" s="2"/>
      <c r="K82" s="2"/>
      <c r="L82" s="2"/>
    </row>
    <row r="83" spans="2:12">
      <c r="B83" s="2"/>
      <c r="E83" s="2"/>
      <c r="H83" s="2"/>
      <c r="K83" s="2"/>
      <c r="L83" s="2"/>
    </row>
    <row r="84" spans="2:12">
      <c r="B84" s="2"/>
      <c r="E84" s="2"/>
      <c r="H84" s="2"/>
      <c r="K84" s="2"/>
      <c r="L84" s="2"/>
    </row>
    <row r="85" spans="2:12">
      <c r="B85" s="2"/>
      <c r="E85" s="2"/>
      <c r="H85" s="2"/>
      <c r="K85" s="2"/>
      <c r="L85" s="2"/>
    </row>
    <row r="86" spans="2:12">
      <c r="B86" s="2"/>
      <c r="E86" s="2"/>
      <c r="H86" s="2"/>
      <c r="K86" s="2"/>
      <c r="L86" s="2"/>
    </row>
    <row r="87" spans="2:12">
      <c r="B87" s="2"/>
      <c r="E87" s="2"/>
      <c r="H87" s="2"/>
      <c r="K87" s="2"/>
      <c r="L87" s="2"/>
    </row>
    <row r="88" spans="2:12">
      <c r="B88" s="2"/>
      <c r="E88" s="2"/>
      <c r="H88" s="2"/>
      <c r="K88" s="2"/>
      <c r="L88" s="2"/>
    </row>
    <row r="89" spans="2:12">
      <c r="B89" s="2"/>
      <c r="E89" s="2"/>
      <c r="H89" s="2"/>
      <c r="K89" s="2"/>
      <c r="L89" s="2"/>
    </row>
    <row r="90" spans="2:12">
      <c r="B90" s="2"/>
      <c r="E90" s="2"/>
      <c r="H90" s="2"/>
      <c r="K90" s="2"/>
      <c r="L90" s="2"/>
    </row>
    <row r="91" spans="2:12">
      <c r="B91" s="2"/>
      <c r="E91" s="2"/>
      <c r="H91" s="2"/>
      <c r="K91" s="2"/>
      <c r="L91" s="2"/>
    </row>
    <row r="92" spans="2:12">
      <c r="B92" s="2"/>
      <c r="E92" s="2"/>
      <c r="H92" s="2"/>
      <c r="K92" s="2"/>
      <c r="L92" s="2"/>
    </row>
    <row r="93" spans="2:12">
      <c r="B93" s="2"/>
      <c r="E93" s="2"/>
      <c r="H93" s="2"/>
      <c r="K93" s="2"/>
      <c r="L93" s="2"/>
    </row>
    <row r="94" spans="2:12">
      <c r="B94" s="2"/>
      <c r="E94" s="2"/>
      <c r="H94" s="2"/>
      <c r="K94" s="2"/>
      <c r="L94" s="2"/>
    </row>
    <row r="95" spans="2:12">
      <c r="B95" s="2"/>
      <c r="E95" s="2"/>
      <c r="H95" s="2"/>
      <c r="K95" s="2"/>
      <c r="L95" s="2"/>
    </row>
    <row r="96" spans="2:12">
      <c r="B96" s="2"/>
      <c r="E96" s="2"/>
      <c r="H96" s="2"/>
      <c r="K96" s="2"/>
      <c r="L96" s="2"/>
    </row>
    <row r="97" spans="2:12">
      <c r="B97" s="2"/>
      <c r="E97" s="2"/>
      <c r="H97" s="2"/>
      <c r="K97" s="2"/>
      <c r="L97" s="2"/>
    </row>
    <row r="98" spans="2:12">
      <c r="B98" s="2"/>
      <c r="E98" s="2"/>
      <c r="H98" s="2"/>
      <c r="K98" s="2"/>
      <c r="L98" s="2"/>
    </row>
    <row r="99" spans="2:12">
      <c r="B99" s="2"/>
      <c r="E99" s="2"/>
      <c r="H99" s="2"/>
      <c r="K99" s="2"/>
      <c r="L99" s="2"/>
    </row>
    <row r="100" spans="2:12">
      <c r="B100" s="2"/>
      <c r="E100" s="2"/>
      <c r="H100" s="2"/>
      <c r="K100" s="2"/>
      <c r="L100" s="2"/>
    </row>
    <row r="101" spans="2:12">
      <c r="B101" s="2"/>
      <c r="E101" s="2"/>
      <c r="H101" s="2"/>
      <c r="K101" s="2"/>
      <c r="L101" s="2"/>
    </row>
    <row r="102" spans="2:12">
      <c r="B102" s="2"/>
      <c r="E102" s="2"/>
      <c r="H102" s="2"/>
      <c r="K102" s="2"/>
      <c r="L102" s="2"/>
    </row>
    <row r="103" spans="2:12">
      <c r="B103" s="2"/>
      <c r="E103" s="2"/>
      <c r="H103" s="2"/>
      <c r="K103" s="2"/>
      <c r="L103" s="2"/>
    </row>
    <row r="104" spans="2:12">
      <c r="B104" s="2"/>
      <c r="E104" s="2"/>
      <c r="H104" s="2"/>
      <c r="K104" s="2"/>
      <c r="L104" s="2"/>
    </row>
    <row r="105" spans="2:12">
      <c r="B105" s="2"/>
      <c r="E105" s="2"/>
      <c r="H105" s="2"/>
      <c r="K105" s="2"/>
      <c r="L105" s="2"/>
    </row>
    <row r="106" spans="2:12">
      <c r="B106" s="2"/>
      <c r="E106" s="2"/>
      <c r="H106" s="2"/>
      <c r="K106" s="2"/>
      <c r="L106" s="2"/>
    </row>
    <row r="107" spans="2:12">
      <c r="B107" s="2"/>
      <c r="E107" s="2"/>
      <c r="H107" s="2"/>
      <c r="K107" s="2"/>
      <c r="L107" s="2"/>
    </row>
    <row r="108" spans="2:12">
      <c r="B108" s="2"/>
      <c r="E108" s="2"/>
      <c r="H108" s="2"/>
      <c r="K108" s="2"/>
      <c r="L108" s="2"/>
    </row>
    <row r="109" spans="2:12">
      <c r="B109" s="2"/>
      <c r="E109" s="2"/>
      <c r="H109" s="2"/>
      <c r="K109" s="2"/>
      <c r="L109" s="2"/>
    </row>
    <row r="110" spans="2:12">
      <c r="B110" s="2"/>
      <c r="E110" s="2"/>
      <c r="H110" s="2"/>
      <c r="K110" s="2"/>
      <c r="L110" s="2"/>
    </row>
    <row r="111" spans="2:12">
      <c r="B111" s="2"/>
      <c r="E111" s="2"/>
      <c r="H111" s="2"/>
      <c r="K111" s="2"/>
      <c r="L111" s="2"/>
    </row>
    <row r="112" spans="2:12">
      <c r="B112" s="2"/>
      <c r="E112" s="2"/>
      <c r="H112" s="2"/>
      <c r="K112" s="2"/>
      <c r="L112" s="2"/>
    </row>
    <row r="113" spans="2:12">
      <c r="B113" s="2"/>
      <c r="E113" s="2"/>
      <c r="H113" s="2"/>
      <c r="K113" s="2"/>
      <c r="L113" s="2"/>
    </row>
    <row r="114" spans="2:12">
      <c r="B114" s="2"/>
      <c r="E114" s="2"/>
      <c r="H114" s="2"/>
      <c r="K114" s="2"/>
      <c r="L114" s="2"/>
    </row>
    <row r="115" spans="2:12">
      <c r="B115" s="2"/>
      <c r="E115" s="2"/>
      <c r="H115" s="2"/>
      <c r="K115" s="2"/>
      <c r="L115" s="2"/>
    </row>
    <row r="116" spans="2:12">
      <c r="B116" s="2"/>
      <c r="E116" s="2"/>
      <c r="H116" s="2"/>
      <c r="K116" s="2"/>
      <c r="L116" s="2"/>
    </row>
    <row r="117" spans="2:12">
      <c r="B117" s="2"/>
      <c r="E117" s="2"/>
      <c r="H117" s="2"/>
      <c r="K117" s="2"/>
      <c r="L117" s="2"/>
    </row>
    <row r="118" spans="2:12">
      <c r="B118" s="2"/>
      <c r="E118" s="2"/>
      <c r="H118" s="2"/>
      <c r="K118" s="2"/>
      <c r="L118" s="2"/>
    </row>
    <row r="119" spans="2:12">
      <c r="B119" s="2"/>
      <c r="E119" s="2"/>
      <c r="H119" s="2"/>
      <c r="K119" s="2"/>
      <c r="L119" s="2"/>
    </row>
    <row r="120" spans="2:12">
      <c r="B120" s="2"/>
      <c r="E120" s="2"/>
      <c r="H120" s="2"/>
      <c r="K120" s="2"/>
      <c r="L120" s="2"/>
    </row>
    <row r="121" spans="2:12">
      <c r="B121" s="2"/>
      <c r="E121" s="2"/>
      <c r="H121" s="2"/>
      <c r="K121" s="2"/>
      <c r="L121" s="2"/>
    </row>
    <row r="122" spans="2:12">
      <c r="B122" s="2"/>
      <c r="E122" s="2"/>
      <c r="H122" s="2"/>
      <c r="K122" s="2"/>
      <c r="L122" s="2"/>
    </row>
    <row r="123" spans="2:12">
      <c r="B123" s="2"/>
      <c r="E123" s="2"/>
      <c r="H123" s="2"/>
      <c r="K123" s="2"/>
      <c r="L123" s="2"/>
    </row>
    <row r="124" spans="2:12">
      <c r="B124" s="2"/>
      <c r="E124" s="2"/>
      <c r="H124" s="2"/>
      <c r="K124" s="2"/>
      <c r="L124" s="2"/>
    </row>
    <row r="125" spans="2:12">
      <c r="B125" s="2"/>
      <c r="E125" s="2"/>
      <c r="H125" s="2"/>
      <c r="K125" s="2"/>
      <c r="L125" s="2"/>
    </row>
    <row r="126" spans="2:12">
      <c r="B126" s="2"/>
      <c r="E126" s="2"/>
      <c r="H126" s="2"/>
      <c r="K126" s="2"/>
      <c r="L126" s="2"/>
    </row>
    <row r="127" spans="2:12">
      <c r="B127" s="2"/>
      <c r="E127" s="2"/>
      <c r="H127" s="2"/>
      <c r="K127" s="2"/>
      <c r="L127" s="2"/>
    </row>
    <row r="128" spans="2:12">
      <c r="B128" s="2"/>
      <c r="E128" s="2"/>
      <c r="H128" s="2"/>
      <c r="K128" s="2"/>
      <c r="L128" s="2"/>
    </row>
    <row r="129" spans="2:12">
      <c r="B129" s="2"/>
      <c r="E129" s="2"/>
      <c r="H129" s="2"/>
      <c r="K129" s="2"/>
      <c r="L129" s="2"/>
    </row>
    <row r="130" spans="2:12">
      <c r="B130" s="2"/>
      <c r="E130" s="2"/>
      <c r="H130" s="2"/>
      <c r="K130" s="2"/>
      <c r="L130" s="2"/>
    </row>
    <row r="131" spans="2:12">
      <c r="B131" s="2"/>
      <c r="E131" s="2"/>
      <c r="H131" s="2"/>
      <c r="K131" s="2"/>
      <c r="L131" s="2"/>
    </row>
    <row r="132" spans="2:12">
      <c r="B132" s="2"/>
      <c r="E132" s="2"/>
      <c r="H132" s="2"/>
      <c r="K132" s="2"/>
      <c r="L132" s="2"/>
    </row>
    <row r="133" spans="2:12">
      <c r="B133" s="2"/>
      <c r="E133" s="2"/>
      <c r="H133" s="2"/>
      <c r="K133" s="2"/>
      <c r="L133" s="2"/>
    </row>
    <row r="134" spans="2:12">
      <c r="B134" s="2"/>
      <c r="E134" s="2"/>
      <c r="H134" s="2"/>
      <c r="K134" s="2"/>
      <c r="L134" s="2"/>
    </row>
    <row r="135" spans="2:12">
      <c r="B135" s="2"/>
      <c r="E135" s="2"/>
      <c r="H135" s="2"/>
      <c r="K135" s="2"/>
      <c r="L135" s="2"/>
    </row>
    <row r="136" spans="2:12">
      <c r="B136" s="2"/>
      <c r="E136" s="2"/>
      <c r="H136" s="2"/>
      <c r="K136" s="2"/>
      <c r="L136" s="2"/>
    </row>
    <row r="137" spans="2:12">
      <c r="B137" s="2"/>
      <c r="E137" s="2"/>
      <c r="H137" s="2"/>
      <c r="K137" s="2"/>
      <c r="L137" s="2"/>
    </row>
    <row r="138" spans="2:12">
      <c r="B138" s="2"/>
      <c r="E138" s="2"/>
      <c r="H138" s="2"/>
      <c r="K138" s="2"/>
      <c r="L138" s="2"/>
    </row>
    <row r="139" spans="2:12">
      <c r="B139" s="2"/>
      <c r="E139" s="2"/>
      <c r="H139" s="2"/>
      <c r="K139" s="2"/>
      <c r="L139" s="2"/>
    </row>
    <row r="140" spans="2:12">
      <c r="B140" s="2"/>
      <c r="E140" s="2"/>
      <c r="H140" s="2"/>
      <c r="K140" s="2"/>
      <c r="L140" s="2"/>
    </row>
    <row r="141" spans="2:12">
      <c r="B141" s="2"/>
      <c r="E141" s="2"/>
      <c r="H141" s="2"/>
      <c r="K141" s="2"/>
      <c r="L141" s="2"/>
    </row>
    <row r="142" spans="2:12">
      <c r="B142" s="2"/>
      <c r="E142" s="2"/>
      <c r="H142" s="2"/>
      <c r="K142" s="2"/>
      <c r="L142" s="2"/>
    </row>
    <row r="143" spans="2:12">
      <c r="B143" s="2"/>
      <c r="E143" s="2"/>
      <c r="H143" s="2"/>
      <c r="K143" s="2"/>
      <c r="L143" s="2"/>
    </row>
    <row r="144" spans="2:12">
      <c r="B144" s="2"/>
      <c r="E144" s="2"/>
      <c r="H144" s="2"/>
      <c r="K144" s="2"/>
      <c r="L144" s="2"/>
    </row>
    <row r="145" spans="2:12">
      <c r="B145" s="2"/>
      <c r="E145" s="2"/>
      <c r="H145" s="2"/>
      <c r="K145" s="2"/>
      <c r="L145" s="2"/>
    </row>
    <row r="146" spans="2:12">
      <c r="B146" s="2"/>
      <c r="E146" s="2"/>
      <c r="H146" s="2"/>
      <c r="K146" s="2"/>
      <c r="L146" s="2"/>
    </row>
    <row r="147" spans="2:12">
      <c r="B147" s="2"/>
      <c r="E147" s="2"/>
      <c r="H147" s="2"/>
      <c r="K147" s="2"/>
      <c r="L147" s="2"/>
    </row>
    <row r="148" spans="2:12">
      <c r="B148" s="2"/>
      <c r="E148" s="2"/>
      <c r="H148" s="2"/>
      <c r="K148" s="2"/>
      <c r="L148" s="2"/>
    </row>
    <row r="149" spans="2:12">
      <c r="B149" s="2"/>
      <c r="E149" s="2"/>
      <c r="H149" s="2"/>
      <c r="K149" s="2"/>
      <c r="L149" s="2"/>
    </row>
    <row r="150" spans="2:12">
      <c r="B150" s="2"/>
      <c r="E150" s="2"/>
      <c r="H150" s="2"/>
      <c r="K150" s="2"/>
      <c r="L150" s="2"/>
    </row>
    <row r="151" spans="2:12">
      <c r="B151" s="2"/>
      <c r="E151" s="2"/>
      <c r="H151" s="2"/>
      <c r="K151" s="2"/>
      <c r="L151" s="2"/>
    </row>
    <row r="152" spans="2:12">
      <c r="B152" s="2"/>
      <c r="E152" s="2"/>
      <c r="H152" s="2"/>
      <c r="K152" s="2"/>
      <c r="L152" s="2"/>
    </row>
    <row r="153" spans="2:12">
      <c r="B153" s="2"/>
      <c r="E153" s="2"/>
      <c r="H153" s="2"/>
      <c r="K153" s="2"/>
      <c r="L153" s="2"/>
    </row>
    <row r="154" spans="2:12">
      <c r="B154" s="2"/>
      <c r="E154" s="2"/>
      <c r="H154" s="2"/>
      <c r="K154" s="2"/>
      <c r="L154" s="2"/>
    </row>
    <row r="155" spans="2:12">
      <c r="B155" s="2"/>
      <c r="E155" s="2"/>
      <c r="H155" s="2"/>
      <c r="K155" s="2"/>
      <c r="L155" s="2"/>
    </row>
    <row r="156" spans="2:12">
      <c r="B156" s="2"/>
      <c r="E156" s="2"/>
      <c r="H156" s="2"/>
      <c r="K156" s="2"/>
      <c r="L156" s="2"/>
    </row>
    <row r="157" spans="2:12">
      <c r="B157" s="2"/>
      <c r="E157" s="2"/>
      <c r="H157" s="2"/>
      <c r="K157" s="2"/>
      <c r="L157" s="2"/>
    </row>
    <row r="158" spans="2:12">
      <c r="B158" s="2"/>
      <c r="E158" s="2"/>
      <c r="H158" s="2"/>
      <c r="K158" s="2"/>
      <c r="L158" s="2"/>
    </row>
    <row r="159" spans="2:12">
      <c r="B159" s="2"/>
      <c r="E159" s="2"/>
      <c r="H159" s="2"/>
      <c r="K159" s="2"/>
      <c r="L159" s="2"/>
    </row>
    <row r="160" spans="2:12">
      <c r="B160" s="2"/>
      <c r="E160" s="2"/>
      <c r="H160" s="2"/>
      <c r="K160" s="2"/>
      <c r="L160" s="2"/>
    </row>
    <row r="161" spans="2:12">
      <c r="B161" s="2"/>
      <c r="E161" s="2"/>
      <c r="H161" s="2"/>
      <c r="K161" s="2"/>
      <c r="L161" s="2"/>
    </row>
    <row r="162" spans="2:12">
      <c r="B162" s="2"/>
      <c r="E162" s="2"/>
      <c r="H162" s="2"/>
      <c r="K162" s="2"/>
      <c r="L162" s="2"/>
    </row>
    <row r="163" spans="2:12">
      <c r="B163" s="2"/>
      <c r="E163" s="2"/>
      <c r="H163" s="2"/>
      <c r="K163" s="2"/>
      <c r="L163" s="2"/>
    </row>
    <row r="164" spans="2:12">
      <c r="B164" s="2"/>
      <c r="E164" s="2"/>
      <c r="H164" s="2"/>
      <c r="K164" s="2"/>
      <c r="L164" s="2"/>
    </row>
    <row r="165" spans="2:12">
      <c r="B165" s="2"/>
      <c r="E165" s="2"/>
      <c r="H165" s="2"/>
      <c r="K165" s="2"/>
      <c r="L165" s="2"/>
    </row>
    <row r="166" spans="2:12">
      <c r="B166" s="2"/>
      <c r="E166" s="2"/>
      <c r="H166" s="2"/>
      <c r="K166" s="2"/>
      <c r="L166" s="2"/>
    </row>
    <row r="167" spans="2:12">
      <c r="B167" s="2"/>
      <c r="E167" s="2"/>
      <c r="H167" s="2"/>
      <c r="K167" s="2"/>
      <c r="L167" s="2"/>
    </row>
    <row r="168" spans="2:12">
      <c r="B168" s="2"/>
      <c r="E168" s="2"/>
      <c r="H168" s="2"/>
      <c r="K168" s="2"/>
      <c r="L168" s="2"/>
    </row>
    <row r="169" spans="2:12">
      <c r="B169" s="2"/>
      <c r="E169" s="2"/>
      <c r="H169" s="2"/>
      <c r="K169" s="2"/>
      <c r="L169" s="2"/>
    </row>
    <row r="170" spans="2:12">
      <c r="B170" s="2"/>
      <c r="E170" s="2"/>
      <c r="H170" s="2"/>
      <c r="K170" s="2"/>
      <c r="L170" s="2"/>
    </row>
    <row r="171" spans="2:12">
      <c r="B171" s="2"/>
      <c r="E171" s="2"/>
      <c r="H171" s="2"/>
      <c r="K171" s="2"/>
      <c r="L171" s="2"/>
    </row>
    <row r="172" spans="2:12">
      <c r="B172" s="2"/>
      <c r="E172" s="2"/>
      <c r="H172" s="2"/>
      <c r="K172" s="2"/>
      <c r="L172" s="2"/>
    </row>
    <row r="173" spans="2:12">
      <c r="B173" s="2"/>
      <c r="E173" s="2"/>
      <c r="H173" s="2"/>
      <c r="K173" s="2"/>
      <c r="L173" s="2"/>
    </row>
    <row r="174" spans="2:12">
      <c r="B174" s="2"/>
      <c r="E174" s="2"/>
      <c r="H174" s="2"/>
      <c r="K174" s="2"/>
      <c r="L174" s="2"/>
    </row>
    <row r="175" spans="2:12">
      <c r="B175" s="2"/>
      <c r="E175" s="2"/>
      <c r="H175" s="2"/>
      <c r="K175" s="2"/>
      <c r="L175" s="2"/>
    </row>
    <row r="176" spans="2:12">
      <c r="B176" s="2"/>
      <c r="E176" s="2"/>
      <c r="H176" s="2"/>
      <c r="K176" s="2"/>
      <c r="L176" s="2"/>
    </row>
    <row r="177" spans="2:12">
      <c r="B177" s="2"/>
      <c r="E177" s="2"/>
      <c r="H177" s="2"/>
      <c r="K177" s="2"/>
      <c r="L177" s="2"/>
    </row>
    <row r="178" spans="2:12">
      <c r="B178" s="2"/>
      <c r="E178" s="2"/>
      <c r="H178" s="2"/>
      <c r="K178" s="2"/>
      <c r="L178" s="2"/>
    </row>
    <row r="179" spans="2:12">
      <c r="B179" s="2"/>
      <c r="E179" s="2"/>
      <c r="H179" s="2"/>
      <c r="K179" s="2"/>
      <c r="L179" s="2"/>
    </row>
  </sheetData>
  <phoneticPr fontId="2" type="noConversion"/>
  <conditionalFormatting sqref="B2:B51">
    <cfRule type="cellIs" dxfId="19" priority="10" stopIfTrue="1" operator="lessThanOrEqual">
      <formula>59</formula>
    </cfRule>
  </conditionalFormatting>
  <conditionalFormatting sqref="H2:H26 H28:H51">
    <cfRule type="cellIs" dxfId="18" priority="8" stopIfTrue="1" operator="lessThanOrEqual">
      <formula>59</formula>
    </cfRule>
  </conditionalFormatting>
  <conditionalFormatting sqref="F2:F51 C2:C51 I2:I26 K2:L39 K43:L51 I28:I51">
    <cfRule type="cellIs" dxfId="17" priority="12" stopIfTrue="1" operator="lessThanOrEqual">
      <formula>59</formula>
    </cfRule>
  </conditionalFormatting>
  <conditionalFormatting sqref="E2:E51">
    <cfRule type="cellIs" dxfId="16" priority="11" stopIfTrue="1" operator="lessThanOrEqual">
      <formula>59</formula>
    </cfRule>
  </conditionalFormatting>
  <conditionalFormatting sqref="K40:L40">
    <cfRule type="cellIs" dxfId="15" priority="4" stopIfTrue="1" operator="lessThanOrEqual">
      <formula>59</formula>
    </cfRule>
  </conditionalFormatting>
  <conditionalFormatting sqref="H27">
    <cfRule type="cellIs" dxfId="14" priority="2" stopIfTrue="1" operator="lessThanOrEqual">
      <formula>59</formula>
    </cfRule>
  </conditionalFormatting>
  <conditionalFormatting sqref="I27">
    <cfRule type="cellIs" dxfId="13" priority="3" stopIfTrue="1" operator="lessThanOrEqual">
      <formula>59</formula>
    </cfRule>
  </conditionalFormatting>
  <conditionalFormatting sqref="K41:L42">
    <cfRule type="cellIs" dxfId="12" priority="1" stopIfTrue="1" operator="lessThanOrEqual">
      <formula>59</formula>
    </cfRule>
  </conditionalFormatting>
  <pageMargins left="0.74803149606299213" right="0.74803149606299213" top="0.55118110236220474" bottom="0.23622047244094491" header="0.51181102362204722" footer="0.51181102362204722"/>
  <pageSetup paperSize="1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view="pageBreakPreview" zoomScale="130" zoomScaleSheetLayoutView="130" workbookViewId="0">
      <selection activeCell="N5" sqref="N5"/>
    </sheetView>
  </sheetViews>
  <sheetFormatPr defaultRowHeight="15.75"/>
  <cols>
    <col min="1" max="1" width="5.875" style="3" bestFit="1" customWidth="1"/>
    <col min="2" max="2" width="7.5" style="3" customWidth="1"/>
    <col min="3" max="3" width="5.5" style="3" customWidth="1"/>
    <col min="4" max="4" width="5.875" style="3" bestFit="1" customWidth="1"/>
    <col min="5" max="5" width="7.5" style="3" customWidth="1"/>
    <col min="6" max="6" width="5.5" style="3" customWidth="1"/>
    <col min="7" max="7" width="5.875" style="3" bestFit="1" customWidth="1"/>
    <col min="8" max="8" width="7.5" style="3" customWidth="1"/>
    <col min="9" max="9" width="6.375" style="3" customWidth="1"/>
    <col min="10" max="10" width="6" style="1" bestFit="1" customWidth="1"/>
    <col min="11" max="11" width="7.5" style="3" customWidth="1"/>
    <col min="12" max="12" width="5.5" style="3" customWidth="1"/>
    <col min="13" max="16384" width="9" style="3"/>
  </cols>
  <sheetData>
    <row r="1" spans="1:12" ht="16.5">
      <c r="A1" s="107">
        <f>'209'!B3</f>
        <v>209</v>
      </c>
      <c r="B1" s="106" t="s">
        <v>85</v>
      </c>
      <c r="C1" s="110" t="s">
        <v>80</v>
      </c>
      <c r="D1" s="107">
        <f>'210'!B3</f>
        <v>210</v>
      </c>
      <c r="E1" s="106" t="s">
        <v>85</v>
      </c>
      <c r="F1" s="110" t="s">
        <v>80</v>
      </c>
      <c r="G1" s="107">
        <f>'211'!B3</f>
        <v>211</v>
      </c>
      <c r="H1" s="106" t="s">
        <v>85</v>
      </c>
      <c r="I1" s="110" t="s">
        <v>80</v>
      </c>
      <c r="J1" s="107">
        <f>'311'!B3</f>
        <v>311</v>
      </c>
      <c r="K1" s="106" t="s">
        <v>85</v>
      </c>
      <c r="L1" s="110" t="s">
        <v>80</v>
      </c>
    </row>
    <row r="2" spans="1:12" ht="18.75" customHeight="1">
      <c r="A2" s="52">
        <f>'209'!$A5</f>
        <v>1</v>
      </c>
      <c r="B2" s="20">
        <f>'209'!B5</f>
        <v>0</v>
      </c>
      <c r="C2" s="59">
        <f>'209'!Q5</f>
        <v>1.5</v>
      </c>
      <c r="D2" s="52" t="str">
        <f>'210'!$A5</f>
        <v>01</v>
      </c>
      <c r="E2" s="20">
        <f>'210'!B5</f>
        <v>0</v>
      </c>
      <c r="F2" s="59">
        <f>'210'!Q5</f>
        <v>3.84</v>
      </c>
      <c r="G2" s="60" t="str">
        <f>'211'!A5</f>
        <v>01</v>
      </c>
      <c r="H2" s="20">
        <f>'211'!B5</f>
        <v>0</v>
      </c>
      <c r="I2" s="59">
        <f>'211'!Q5</f>
        <v>4.22</v>
      </c>
      <c r="J2" s="52">
        <f>'311'!$A5</f>
        <v>1</v>
      </c>
      <c r="K2" s="20">
        <f>'311'!B5</f>
        <v>0</v>
      </c>
      <c r="L2" s="59">
        <f>'311'!O5</f>
        <v>0</v>
      </c>
    </row>
    <row r="3" spans="1:12" ht="18.75" customHeight="1">
      <c r="A3" s="52">
        <f>'209'!$A6</f>
        <v>2</v>
      </c>
      <c r="B3" s="20">
        <f>'209'!B6</f>
        <v>0</v>
      </c>
      <c r="C3" s="59">
        <f>'209'!Q6</f>
        <v>3.12</v>
      </c>
      <c r="D3" s="52" t="str">
        <f>'210'!$A6</f>
        <v>02</v>
      </c>
      <c r="E3" s="20">
        <f>'210'!B6</f>
        <v>0</v>
      </c>
      <c r="F3" s="59">
        <f>'210'!Q6</f>
        <v>4.78</v>
      </c>
      <c r="G3" s="60" t="str">
        <f>'211'!A6</f>
        <v>02</v>
      </c>
      <c r="H3" s="20">
        <f>'211'!B6</f>
        <v>0</v>
      </c>
      <c r="I3" s="59">
        <f>'211'!Q6</f>
        <v>4.58</v>
      </c>
      <c r="J3" s="52">
        <f>'311'!$A6</f>
        <v>2</v>
      </c>
      <c r="K3" s="20">
        <f>'311'!B6</f>
        <v>0</v>
      </c>
      <c r="L3" s="59">
        <f>'311'!O6</f>
        <v>0</v>
      </c>
    </row>
    <row r="4" spans="1:12" ht="18.75" customHeight="1">
      <c r="A4" s="52">
        <f>'209'!$A7</f>
        <v>3</v>
      </c>
      <c r="B4" s="20">
        <f>'209'!B7</f>
        <v>0</v>
      </c>
      <c r="C4" s="59">
        <f>'209'!Q7</f>
        <v>3.56</v>
      </c>
      <c r="D4" s="52" t="str">
        <f>'210'!$A7</f>
        <v>03</v>
      </c>
      <c r="E4" s="20">
        <f>'210'!B7</f>
        <v>0</v>
      </c>
      <c r="F4" s="59">
        <f>'210'!Q7</f>
        <v>6.28</v>
      </c>
      <c r="G4" s="60" t="str">
        <f>'211'!A7</f>
        <v>03</v>
      </c>
      <c r="H4" s="20">
        <f>'211'!B7</f>
        <v>0</v>
      </c>
      <c r="I4" s="59">
        <f>'211'!Q7</f>
        <v>2.8400000000000003</v>
      </c>
      <c r="J4" s="52">
        <f>'311'!$A7</f>
        <v>3</v>
      </c>
      <c r="K4" s="20">
        <f>'311'!B7</f>
        <v>0</v>
      </c>
      <c r="L4" s="59">
        <f>'311'!O7</f>
        <v>0</v>
      </c>
    </row>
    <row r="5" spans="1:12" ht="18.75" customHeight="1">
      <c r="A5" s="52">
        <f>'209'!$A8</f>
        <v>4</v>
      </c>
      <c r="B5" s="20">
        <f>'209'!B8</f>
        <v>0</v>
      </c>
      <c r="C5" s="59">
        <f>'209'!Q8</f>
        <v>3.0400000000000005</v>
      </c>
      <c r="D5" s="52" t="str">
        <f>'210'!$A8</f>
        <v>04</v>
      </c>
      <c r="E5" s="20">
        <f>'210'!B8</f>
        <v>0</v>
      </c>
      <c r="F5" s="59">
        <f>'210'!Q8</f>
        <v>4.9800000000000004</v>
      </c>
      <c r="G5" s="60" t="str">
        <f>'211'!A8</f>
        <v>04</v>
      </c>
      <c r="H5" s="20">
        <f>'211'!B8</f>
        <v>0</v>
      </c>
      <c r="I5" s="59">
        <f>'211'!Q8</f>
        <v>5.5200000000000005</v>
      </c>
      <c r="J5" s="52">
        <f>'311'!$A8</f>
        <v>4</v>
      </c>
      <c r="K5" s="20">
        <f>'311'!B8</f>
        <v>0</v>
      </c>
      <c r="L5" s="59">
        <f>'311'!O8</f>
        <v>0</v>
      </c>
    </row>
    <row r="6" spans="1:12" ht="18.75" customHeight="1">
      <c r="A6" s="52">
        <f>'209'!$A9</f>
        <v>5</v>
      </c>
      <c r="B6" s="20">
        <f>'209'!B9</f>
        <v>0</v>
      </c>
      <c r="C6" s="59">
        <f>'209'!Q9</f>
        <v>2.68</v>
      </c>
      <c r="D6" s="52" t="str">
        <f>'210'!$A9</f>
        <v>05</v>
      </c>
      <c r="E6" s="20">
        <f>'210'!B9</f>
        <v>0</v>
      </c>
      <c r="F6" s="59">
        <f>'210'!Q9</f>
        <v>4.66</v>
      </c>
      <c r="G6" s="60" t="str">
        <f>'211'!A9</f>
        <v>05</v>
      </c>
      <c r="H6" s="20">
        <f>'211'!B9</f>
        <v>0</v>
      </c>
      <c r="I6" s="59">
        <f>'211'!Q9</f>
        <v>6.14</v>
      </c>
      <c r="J6" s="52">
        <f>'311'!$A9</f>
        <v>5</v>
      </c>
      <c r="K6" s="20">
        <f>'311'!B9</f>
        <v>0</v>
      </c>
      <c r="L6" s="59">
        <f>'311'!O9</f>
        <v>0</v>
      </c>
    </row>
    <row r="7" spans="1:12" ht="18.75" customHeight="1">
      <c r="A7" s="52">
        <f>'209'!$A10</f>
        <v>6</v>
      </c>
      <c r="B7" s="20">
        <f>'209'!B10</f>
        <v>0</v>
      </c>
      <c r="C7" s="59">
        <f>'209'!Q10</f>
        <v>3.02</v>
      </c>
      <c r="D7" s="52" t="str">
        <f>'210'!$A10</f>
        <v>06</v>
      </c>
      <c r="E7" s="20">
        <f>'210'!B10</f>
        <v>0</v>
      </c>
      <c r="F7" s="59">
        <f>'210'!Q10</f>
        <v>4.2</v>
      </c>
      <c r="G7" s="60" t="str">
        <f>'211'!A10</f>
        <v>06</v>
      </c>
      <c r="H7" s="20">
        <f>'211'!B10</f>
        <v>0</v>
      </c>
      <c r="I7" s="59">
        <f>'211'!Q10</f>
        <v>6.16</v>
      </c>
      <c r="J7" s="52">
        <f>'311'!$A10</f>
        <v>6</v>
      </c>
      <c r="K7" s="20">
        <f>'311'!B10</f>
        <v>0</v>
      </c>
      <c r="L7" s="59">
        <f>'311'!O10</f>
        <v>0</v>
      </c>
    </row>
    <row r="8" spans="1:12" ht="18.75" customHeight="1">
      <c r="A8" s="52">
        <f>'209'!$A11</f>
        <v>7</v>
      </c>
      <c r="B8" s="20">
        <f>'209'!B11</f>
        <v>0</v>
      </c>
      <c r="C8" s="59">
        <f>'209'!Q11</f>
        <v>2.8600000000000003</v>
      </c>
      <c r="D8" s="52" t="str">
        <f>'210'!$A11</f>
        <v>07</v>
      </c>
      <c r="E8" s="20">
        <f>'210'!B11</f>
        <v>0</v>
      </c>
      <c r="F8" s="59">
        <f>'210'!Q11</f>
        <v>5.52</v>
      </c>
      <c r="G8" s="60" t="str">
        <f>'211'!A11</f>
        <v>07</v>
      </c>
      <c r="H8" s="20">
        <f>'211'!B11</f>
        <v>0</v>
      </c>
      <c r="I8" s="59">
        <f>'211'!Q11</f>
        <v>5.120000000000001</v>
      </c>
      <c r="J8" s="52">
        <f>'311'!$A11</f>
        <v>7</v>
      </c>
      <c r="K8" s="20">
        <f>'311'!B11</f>
        <v>0</v>
      </c>
      <c r="L8" s="59">
        <f>'311'!O11</f>
        <v>0</v>
      </c>
    </row>
    <row r="9" spans="1:12" ht="18.75" customHeight="1">
      <c r="A9" s="52">
        <f>'209'!$A12</f>
        <v>8</v>
      </c>
      <c r="B9" s="20">
        <f>'209'!B12</f>
        <v>0</v>
      </c>
      <c r="C9" s="59">
        <f>'209'!Q12</f>
        <v>3.46</v>
      </c>
      <c r="D9" s="52" t="str">
        <f>'210'!$A12</f>
        <v>08</v>
      </c>
      <c r="E9" s="20">
        <f>'210'!B12</f>
        <v>0</v>
      </c>
      <c r="F9" s="59">
        <f>'210'!Q12</f>
        <v>5.54</v>
      </c>
      <c r="G9" s="60" t="str">
        <f>'211'!A12</f>
        <v>08</v>
      </c>
      <c r="H9" s="20">
        <f>'211'!B12</f>
        <v>0</v>
      </c>
      <c r="I9" s="59">
        <f>'211'!Q12</f>
        <v>6.1800000000000006</v>
      </c>
      <c r="J9" s="52">
        <f>'311'!$A12</f>
        <v>8</v>
      </c>
      <c r="K9" s="20">
        <f>'311'!B12</f>
        <v>0</v>
      </c>
      <c r="L9" s="59">
        <f>'311'!O12</f>
        <v>0</v>
      </c>
    </row>
    <row r="10" spans="1:12" ht="18.75" customHeight="1">
      <c r="A10" s="52">
        <f>'209'!$A13</f>
        <v>9</v>
      </c>
      <c r="B10" s="20">
        <f>'209'!B13</f>
        <v>0</v>
      </c>
      <c r="C10" s="59">
        <f>'209'!Q13</f>
        <v>3.3800000000000003</v>
      </c>
      <c r="D10" s="52" t="str">
        <f>'210'!$A13</f>
        <v>09</v>
      </c>
      <c r="E10" s="20">
        <f>'210'!B13</f>
        <v>0</v>
      </c>
      <c r="F10" s="59">
        <f>'210'!Q13</f>
        <v>3.7800000000000002</v>
      </c>
      <c r="G10" s="60" t="str">
        <f>'211'!A13</f>
        <v>09</v>
      </c>
      <c r="H10" s="20">
        <f>'211'!B13</f>
        <v>0</v>
      </c>
      <c r="I10" s="59">
        <f>'211'!Q13</f>
        <v>5.9200000000000008</v>
      </c>
      <c r="J10" s="52">
        <f>'311'!$A13</f>
        <v>9</v>
      </c>
      <c r="K10" s="20">
        <f>'311'!B13</f>
        <v>0</v>
      </c>
      <c r="L10" s="59">
        <f>'311'!O13</f>
        <v>0</v>
      </c>
    </row>
    <row r="11" spans="1:12" ht="18.75" customHeight="1">
      <c r="A11" s="52">
        <f>'209'!$A14</f>
        <v>10</v>
      </c>
      <c r="B11" s="20">
        <f>'209'!B14</f>
        <v>0</v>
      </c>
      <c r="C11" s="59">
        <f>'209'!Q14</f>
        <v>3.3200000000000003</v>
      </c>
      <c r="D11" s="52" t="str">
        <f>'210'!$A14</f>
        <v>10</v>
      </c>
      <c r="E11" s="20">
        <f>'210'!B14</f>
        <v>0</v>
      </c>
      <c r="F11" s="59">
        <f>'210'!Q14</f>
        <v>5.7400000000000011</v>
      </c>
      <c r="G11" s="60" t="str">
        <f>'211'!A14</f>
        <v>10</v>
      </c>
      <c r="H11" s="20">
        <f>'211'!B14</f>
        <v>0</v>
      </c>
      <c r="I11" s="59">
        <f>'211'!Q14</f>
        <v>6.2</v>
      </c>
      <c r="J11" s="52">
        <f>'311'!$A14</f>
        <v>10</v>
      </c>
      <c r="K11" s="20">
        <f>'311'!B14</f>
        <v>0</v>
      </c>
      <c r="L11" s="59">
        <f>'311'!O14</f>
        <v>0</v>
      </c>
    </row>
    <row r="12" spans="1:12" ht="18.75" customHeight="1">
      <c r="A12" s="52">
        <f>'209'!$A15</f>
        <v>11</v>
      </c>
      <c r="B12" s="20">
        <f>'209'!B15</f>
        <v>0</v>
      </c>
      <c r="C12" s="59">
        <f>'209'!Q15</f>
        <v>3.7199999999999998</v>
      </c>
      <c r="D12" s="52" t="str">
        <f>'210'!$A15</f>
        <v>11</v>
      </c>
      <c r="E12" s="20">
        <f>'210'!B15</f>
        <v>0</v>
      </c>
      <c r="F12" s="59">
        <f>'210'!Q15</f>
        <v>4.88</v>
      </c>
      <c r="G12" s="60" t="str">
        <f>'211'!A15</f>
        <v>11</v>
      </c>
      <c r="H12" s="20">
        <f>'211'!B15</f>
        <v>0</v>
      </c>
      <c r="I12" s="59">
        <f>'211'!Q15</f>
        <v>5.8400000000000007</v>
      </c>
      <c r="J12" s="52">
        <f>'311'!$A15</f>
        <v>11</v>
      </c>
      <c r="K12" s="20">
        <f>'311'!B15</f>
        <v>0</v>
      </c>
      <c r="L12" s="59">
        <f>'311'!O15</f>
        <v>0</v>
      </c>
    </row>
    <row r="13" spans="1:12" ht="18.75" customHeight="1">
      <c r="A13" s="52">
        <f>'209'!$A16</f>
        <v>12</v>
      </c>
      <c r="B13" s="20">
        <f>'209'!B16</f>
        <v>0</v>
      </c>
      <c r="C13" s="59">
        <f>'209'!Q16</f>
        <v>2.9000000000000004</v>
      </c>
      <c r="D13" s="52" t="str">
        <f>'210'!$A16</f>
        <v>12</v>
      </c>
      <c r="E13" s="20">
        <f>'210'!B16</f>
        <v>0</v>
      </c>
      <c r="F13" s="59">
        <f>'210'!Q16</f>
        <v>4.5999999999999996</v>
      </c>
      <c r="G13" s="60" t="str">
        <f>'211'!A16</f>
        <v>12</v>
      </c>
      <c r="H13" s="20">
        <f>'211'!B16</f>
        <v>0</v>
      </c>
      <c r="I13" s="59">
        <f>'211'!Q16</f>
        <v>5.3</v>
      </c>
      <c r="J13" s="52"/>
      <c r="K13" s="20"/>
      <c r="L13" s="59"/>
    </row>
    <row r="14" spans="1:12" ht="18.75" customHeight="1">
      <c r="A14" s="52">
        <f>'209'!$A17</f>
        <v>13</v>
      </c>
      <c r="B14" s="20">
        <f>'209'!B17</f>
        <v>0</v>
      </c>
      <c r="C14" s="59">
        <f>'209'!Q17</f>
        <v>3.3200000000000003</v>
      </c>
      <c r="D14" s="52" t="str">
        <f>'210'!$A17</f>
        <v>13</v>
      </c>
      <c r="E14" s="20">
        <f>'210'!B17</f>
        <v>0</v>
      </c>
      <c r="F14" s="59">
        <f>'210'!Q17</f>
        <v>7.0000000000000009</v>
      </c>
      <c r="G14" s="60" t="str">
        <f>'211'!A17</f>
        <v>13</v>
      </c>
      <c r="H14" s="20">
        <f>'211'!B17</f>
        <v>0</v>
      </c>
      <c r="I14" s="59">
        <f>'211'!Q17</f>
        <v>4.18</v>
      </c>
      <c r="J14" s="52">
        <f>'311'!$A16</f>
        <v>13</v>
      </c>
      <c r="K14" s="20">
        <f>'311'!B16</f>
        <v>0</v>
      </c>
      <c r="L14" s="59">
        <f>'311'!O16</f>
        <v>0</v>
      </c>
    </row>
    <row r="15" spans="1:12" ht="18.75" customHeight="1">
      <c r="A15" s="52">
        <f>'209'!$A18</f>
        <v>14</v>
      </c>
      <c r="B15" s="20">
        <f>'209'!B18</f>
        <v>0</v>
      </c>
      <c r="C15" s="59">
        <f>'209'!Q18</f>
        <v>3.3600000000000003</v>
      </c>
      <c r="D15" s="52" t="str">
        <f>'210'!$A18</f>
        <v>14</v>
      </c>
      <c r="E15" s="20">
        <f>'210'!B18</f>
        <v>0</v>
      </c>
      <c r="F15" s="59">
        <f>'210'!Q18</f>
        <v>6.74</v>
      </c>
      <c r="G15" s="60" t="str">
        <f>'211'!A18</f>
        <v>14</v>
      </c>
      <c r="H15" s="20">
        <f>'211'!B18</f>
        <v>0</v>
      </c>
      <c r="I15" s="59">
        <f>'211'!Q18</f>
        <v>5.7400000000000011</v>
      </c>
      <c r="J15" s="52">
        <f>'311'!$A17</f>
        <v>14</v>
      </c>
      <c r="K15" s="20">
        <f>'311'!B17</f>
        <v>0</v>
      </c>
      <c r="L15" s="59">
        <f>'311'!O17</f>
        <v>0</v>
      </c>
    </row>
    <row r="16" spans="1:12" ht="18.75" customHeight="1">
      <c r="A16" s="52">
        <f>'209'!$A19</f>
        <v>15</v>
      </c>
      <c r="B16" s="20">
        <f>'209'!B19</f>
        <v>0</v>
      </c>
      <c r="C16" s="59">
        <f>'209'!Q19</f>
        <v>2.2800000000000002</v>
      </c>
      <c r="D16" s="52" t="str">
        <f>'210'!$A19</f>
        <v>15</v>
      </c>
      <c r="E16" s="20">
        <f>'210'!B19</f>
        <v>0</v>
      </c>
      <c r="F16" s="59">
        <f>'210'!Q19</f>
        <v>5.54</v>
      </c>
      <c r="G16" s="60" t="str">
        <f>'211'!A19</f>
        <v>15</v>
      </c>
      <c r="H16" s="20">
        <f>'211'!B19</f>
        <v>0</v>
      </c>
      <c r="I16" s="59">
        <f>'211'!Q19</f>
        <v>5.3000000000000016</v>
      </c>
      <c r="J16" s="52">
        <f>'311'!$A18</f>
        <v>15</v>
      </c>
      <c r="K16" s="20">
        <f>'311'!B18</f>
        <v>0</v>
      </c>
      <c r="L16" s="59">
        <f>'311'!O18</f>
        <v>0</v>
      </c>
    </row>
    <row r="17" spans="1:12" ht="18.75" customHeight="1">
      <c r="A17" s="52">
        <f>'209'!$A20</f>
        <v>16</v>
      </c>
      <c r="B17" s="20">
        <f>'209'!B20</f>
        <v>0</v>
      </c>
      <c r="C17" s="59">
        <f>'209'!Q20</f>
        <v>3.48</v>
      </c>
      <c r="D17" s="52" t="str">
        <f>'210'!$A20</f>
        <v>16</v>
      </c>
      <c r="E17" s="20">
        <f>'210'!B20</f>
        <v>0</v>
      </c>
      <c r="F17" s="59">
        <f>'210'!Q20</f>
        <v>4.8199999999999994</v>
      </c>
      <c r="G17" s="60" t="str">
        <f>'211'!A20</f>
        <v>16</v>
      </c>
      <c r="H17" s="20">
        <f>'211'!B20</f>
        <v>0</v>
      </c>
      <c r="I17" s="59">
        <f>'211'!Q20</f>
        <v>4.38</v>
      </c>
      <c r="J17" s="52">
        <f>'311'!$A19</f>
        <v>16</v>
      </c>
      <c r="K17" s="20">
        <f>'311'!B19</f>
        <v>0</v>
      </c>
      <c r="L17" s="59">
        <f>'311'!O19</f>
        <v>0</v>
      </c>
    </row>
    <row r="18" spans="1:12" ht="18.75" customHeight="1">
      <c r="A18" s="52">
        <f>'209'!$A21</f>
        <v>17</v>
      </c>
      <c r="B18" s="20">
        <f>'209'!B21</f>
        <v>0</v>
      </c>
      <c r="C18" s="59">
        <f>'209'!Q21</f>
        <v>3.3800000000000003</v>
      </c>
      <c r="D18" s="52" t="str">
        <f>'210'!$A21</f>
        <v>17</v>
      </c>
      <c r="E18" s="20">
        <f>'210'!B21</f>
        <v>0</v>
      </c>
      <c r="F18" s="59">
        <f>'210'!Q21</f>
        <v>6.46</v>
      </c>
      <c r="G18" s="60" t="str">
        <f>'211'!A21</f>
        <v>17</v>
      </c>
      <c r="H18" s="20">
        <f>'211'!B21</f>
        <v>0</v>
      </c>
      <c r="I18" s="59">
        <f>'211'!Q21</f>
        <v>5.48</v>
      </c>
      <c r="J18" s="52"/>
      <c r="K18" s="20"/>
      <c r="L18" s="59"/>
    </row>
    <row r="19" spans="1:12" ht="18.75" customHeight="1">
      <c r="A19" s="52">
        <f>'209'!$A22</f>
        <v>18</v>
      </c>
      <c r="B19" s="20">
        <f>'209'!B22</f>
        <v>0</v>
      </c>
      <c r="C19" s="59">
        <f>'209'!Q22</f>
        <v>3.02</v>
      </c>
      <c r="D19" s="52" t="str">
        <f>'210'!$A22</f>
        <v>18</v>
      </c>
      <c r="E19" s="20">
        <f>'210'!B22</f>
        <v>0</v>
      </c>
      <c r="F19" s="59">
        <f>'210'!Q22</f>
        <v>5.08</v>
      </c>
      <c r="G19" s="60" t="str">
        <f>'211'!A22</f>
        <v>18</v>
      </c>
      <c r="H19" s="20">
        <f>'211'!B22</f>
        <v>0</v>
      </c>
      <c r="I19" s="59">
        <f>'211'!Q22</f>
        <v>6.2600000000000007</v>
      </c>
      <c r="J19" s="52">
        <f>'311'!$A20</f>
        <v>18</v>
      </c>
      <c r="K19" s="20">
        <f>'311'!B20</f>
        <v>0</v>
      </c>
      <c r="L19" s="59">
        <f>'311'!O20</f>
        <v>0</v>
      </c>
    </row>
    <row r="20" spans="1:12" ht="18.75" customHeight="1">
      <c r="A20" s="52">
        <f>'209'!$A23</f>
        <v>19</v>
      </c>
      <c r="B20" s="20">
        <f>'209'!B23</f>
        <v>0</v>
      </c>
      <c r="C20" s="59">
        <f>'209'!Q23</f>
        <v>3.3600000000000003</v>
      </c>
      <c r="D20" s="52" t="str">
        <f>'210'!$A23</f>
        <v>19</v>
      </c>
      <c r="E20" s="20">
        <f>'210'!B23</f>
        <v>0</v>
      </c>
      <c r="F20" s="59">
        <f>'210'!Q23</f>
        <v>5.7600000000000007</v>
      </c>
      <c r="G20" s="60" t="str">
        <f>'211'!A23</f>
        <v>19</v>
      </c>
      <c r="H20" s="20">
        <f>'211'!B23</f>
        <v>0</v>
      </c>
      <c r="I20" s="59">
        <f>'211'!Q23</f>
        <v>5.0200000000000005</v>
      </c>
      <c r="J20" s="52">
        <f>'311'!$A21</f>
        <v>19</v>
      </c>
      <c r="K20" s="20">
        <f>'311'!B21</f>
        <v>0</v>
      </c>
      <c r="L20" s="59">
        <f>'311'!O21</f>
        <v>0</v>
      </c>
    </row>
    <row r="21" spans="1:12" ht="18.75" customHeight="1">
      <c r="A21" s="52">
        <f>'209'!$A24</f>
        <v>20</v>
      </c>
      <c r="B21" s="20">
        <f>'209'!B24</f>
        <v>0</v>
      </c>
      <c r="C21" s="59">
        <f>'209'!Q24</f>
        <v>3.2199999999999998</v>
      </c>
      <c r="D21" s="52" t="str">
        <f>'210'!$A24</f>
        <v>20</v>
      </c>
      <c r="E21" s="20">
        <f>'210'!B24</f>
        <v>0</v>
      </c>
      <c r="F21" s="59">
        <f>'210'!Q24</f>
        <v>7.1400000000000015</v>
      </c>
      <c r="G21" s="60" t="str">
        <f>'211'!A24</f>
        <v>20</v>
      </c>
      <c r="H21" s="20">
        <f>'211'!B24</f>
        <v>0</v>
      </c>
      <c r="I21" s="59">
        <f>'211'!Q24</f>
        <v>4.8</v>
      </c>
      <c r="J21" s="52">
        <f>'311'!$A22</f>
        <v>20</v>
      </c>
      <c r="K21" s="20">
        <f>'311'!B22</f>
        <v>0</v>
      </c>
      <c r="L21" s="59">
        <f>'311'!O22</f>
        <v>0</v>
      </c>
    </row>
    <row r="22" spans="1:12" ht="18.75" customHeight="1">
      <c r="A22" s="52">
        <f>'209'!$A25</f>
        <v>21</v>
      </c>
      <c r="B22" s="20">
        <f>'209'!B25</f>
        <v>0</v>
      </c>
      <c r="C22" s="59">
        <f>'209'!Q25</f>
        <v>3.5000000000000004</v>
      </c>
      <c r="D22" s="52" t="str">
        <f>'210'!$A25</f>
        <v>21</v>
      </c>
      <c r="E22" s="20">
        <f>'210'!B25</f>
        <v>0</v>
      </c>
      <c r="F22" s="59">
        <f>'210'!Q25</f>
        <v>5.4200000000000008</v>
      </c>
      <c r="G22" s="60" t="str">
        <f>'211'!A25</f>
        <v>21</v>
      </c>
      <c r="H22" s="20">
        <f>'211'!B25</f>
        <v>0</v>
      </c>
      <c r="I22" s="59">
        <f>'211'!Q25</f>
        <v>6.6</v>
      </c>
      <c r="J22" s="52">
        <f>'311'!$A23</f>
        <v>21</v>
      </c>
      <c r="K22" s="20">
        <f>'311'!B23</f>
        <v>0</v>
      </c>
      <c r="L22" s="59">
        <f>'311'!O23</f>
        <v>0</v>
      </c>
    </row>
    <row r="23" spans="1:12" ht="18.75" customHeight="1">
      <c r="A23" s="52">
        <f>'209'!$A26</f>
        <v>22</v>
      </c>
      <c r="B23" s="20">
        <f>'209'!B26</f>
        <v>0</v>
      </c>
      <c r="C23" s="59">
        <f>'209'!Q26</f>
        <v>1.94</v>
      </c>
      <c r="D23" s="52" t="str">
        <f>'210'!$A26</f>
        <v>22</v>
      </c>
      <c r="E23" s="20">
        <f>'210'!B26</f>
        <v>0</v>
      </c>
      <c r="F23" s="59">
        <f>'210'!Q26</f>
        <v>4.72</v>
      </c>
      <c r="G23" s="60" t="str">
        <f>'211'!A26</f>
        <v>22</v>
      </c>
      <c r="H23" s="20">
        <f>'211'!B26</f>
        <v>0</v>
      </c>
      <c r="I23" s="59">
        <f>'211'!Q26</f>
        <v>5.0400000000000009</v>
      </c>
      <c r="J23" s="52">
        <f>'311'!$A24</f>
        <v>22</v>
      </c>
      <c r="K23" s="20">
        <f>'311'!B24</f>
        <v>0</v>
      </c>
      <c r="L23" s="59">
        <f>'311'!O24</f>
        <v>0</v>
      </c>
    </row>
    <row r="24" spans="1:12" ht="18.75" customHeight="1">
      <c r="A24" s="52">
        <f>'209'!$A27</f>
        <v>23</v>
      </c>
      <c r="B24" s="20">
        <f>'209'!B27</f>
        <v>0</v>
      </c>
      <c r="C24" s="59">
        <f>'209'!Q27</f>
        <v>3.3000000000000003</v>
      </c>
      <c r="D24" s="52" t="str">
        <f>'210'!$A27</f>
        <v>23</v>
      </c>
      <c r="E24" s="20">
        <f>'210'!B27</f>
        <v>0</v>
      </c>
      <c r="F24" s="59">
        <f>'210'!Q27</f>
        <v>6.56</v>
      </c>
      <c r="G24" s="60" t="str">
        <f>'211'!A27</f>
        <v>23</v>
      </c>
      <c r="H24" s="20">
        <f>'211'!B27</f>
        <v>0</v>
      </c>
      <c r="I24" s="59">
        <f>'211'!Q27</f>
        <v>4.4799999999999995</v>
      </c>
      <c r="J24" s="52">
        <f>'311'!$A25</f>
        <v>23</v>
      </c>
      <c r="K24" s="20">
        <f>'311'!B25</f>
        <v>0</v>
      </c>
      <c r="L24" s="59">
        <f>'311'!O25</f>
        <v>0</v>
      </c>
    </row>
    <row r="25" spans="1:12" ht="18.75" customHeight="1">
      <c r="A25" s="52">
        <f>'209'!$A28</f>
        <v>24</v>
      </c>
      <c r="B25" s="20">
        <f>'209'!B28</f>
        <v>0</v>
      </c>
      <c r="C25" s="59">
        <f>'209'!Q28</f>
        <v>3.2199999999999998</v>
      </c>
      <c r="D25" s="52" t="str">
        <f>'210'!$A28</f>
        <v>24</v>
      </c>
      <c r="E25" s="20">
        <f>'210'!B28</f>
        <v>0</v>
      </c>
      <c r="F25" s="59">
        <f>'210'!Q28</f>
        <v>6.86</v>
      </c>
      <c r="G25" s="60" t="str">
        <f>'211'!A28</f>
        <v>24</v>
      </c>
      <c r="H25" s="20">
        <f>'211'!B28</f>
        <v>0</v>
      </c>
      <c r="I25" s="59">
        <f>'211'!Q28</f>
        <v>2.9400000000000008</v>
      </c>
      <c r="J25" s="52">
        <f>'311'!$A26</f>
        <v>24</v>
      </c>
      <c r="K25" s="20">
        <f>'311'!B26</f>
        <v>0</v>
      </c>
      <c r="L25" s="59">
        <f>'311'!O26</f>
        <v>0</v>
      </c>
    </row>
    <row r="26" spans="1:12" ht="18.75" customHeight="1">
      <c r="A26" s="52">
        <f>'209'!$A29</f>
        <v>25</v>
      </c>
      <c r="B26" s="20">
        <f>'209'!B29</f>
        <v>0</v>
      </c>
      <c r="C26" s="59">
        <f>'209'!Q29</f>
        <v>3.46</v>
      </c>
      <c r="D26" s="52" t="str">
        <f>'210'!$A29</f>
        <v>25</v>
      </c>
      <c r="E26" s="20">
        <f>'210'!B29</f>
        <v>0</v>
      </c>
      <c r="F26" s="59">
        <f>'210'!Q29</f>
        <v>5.4000000000000012</v>
      </c>
      <c r="G26" s="60" t="str">
        <f>'211'!A29</f>
        <v>25</v>
      </c>
      <c r="H26" s="20">
        <f>'211'!B29</f>
        <v>0</v>
      </c>
      <c r="I26" s="59">
        <f>'211'!Q29</f>
        <v>5.4799999999999995</v>
      </c>
      <c r="J26" s="52">
        <f>'311'!$A27</f>
        <v>25</v>
      </c>
      <c r="K26" s="20">
        <f>'311'!B27</f>
        <v>0</v>
      </c>
      <c r="L26" s="59">
        <f>'311'!O27</f>
        <v>0</v>
      </c>
    </row>
    <row r="27" spans="1:12" ht="18.75" customHeight="1">
      <c r="A27" s="52">
        <f>'209'!$A30</f>
        <v>26</v>
      </c>
      <c r="B27" s="20">
        <f>'209'!B30</f>
        <v>0</v>
      </c>
      <c r="C27" s="59">
        <f>'209'!Q30</f>
        <v>3.4000000000000008</v>
      </c>
      <c r="D27" s="52" t="str">
        <f>'210'!$A30</f>
        <v>26</v>
      </c>
      <c r="E27" s="20">
        <f>'210'!B30</f>
        <v>0</v>
      </c>
      <c r="F27" s="59">
        <f>'210'!Q30</f>
        <v>2.4000000000000004</v>
      </c>
      <c r="G27" s="60" t="str">
        <f>'211'!A30</f>
        <v>26</v>
      </c>
      <c r="H27" s="20">
        <f>'211'!B30</f>
        <v>0</v>
      </c>
      <c r="I27" s="59">
        <f>'211'!Q30</f>
        <v>4.58</v>
      </c>
      <c r="J27" s="52">
        <f>'311'!$A28</f>
        <v>26</v>
      </c>
      <c r="K27" s="20">
        <f>'311'!B28</f>
        <v>0</v>
      </c>
      <c r="L27" s="59">
        <f>'311'!O28</f>
        <v>0</v>
      </c>
    </row>
    <row r="28" spans="1:12" ht="18.75" customHeight="1">
      <c r="A28" s="52">
        <f>'209'!$A31</f>
        <v>27</v>
      </c>
      <c r="B28" s="20">
        <f>'209'!B31</f>
        <v>0</v>
      </c>
      <c r="C28" s="59">
        <f>'209'!Q31</f>
        <v>2.4</v>
      </c>
      <c r="D28" s="52" t="str">
        <f>'210'!$A31</f>
        <v>27</v>
      </c>
      <c r="E28" s="20">
        <f>'210'!B31</f>
        <v>0</v>
      </c>
      <c r="F28" s="59">
        <f>'210'!Q31</f>
        <v>2.9400000000000008</v>
      </c>
      <c r="G28" s="60" t="str">
        <f>'211'!A31</f>
        <v>27</v>
      </c>
      <c r="H28" s="20">
        <f>'211'!B31</f>
        <v>0</v>
      </c>
      <c r="I28" s="59">
        <f>'211'!Q31</f>
        <v>3.02</v>
      </c>
      <c r="J28" s="52">
        <f>'311'!$A29</f>
        <v>27</v>
      </c>
      <c r="K28" s="20">
        <f>'311'!B29</f>
        <v>0</v>
      </c>
      <c r="L28" s="59">
        <f>'311'!O29</f>
        <v>0</v>
      </c>
    </row>
    <row r="29" spans="1:12" ht="18.75" customHeight="1">
      <c r="A29" s="52">
        <f>'209'!$A32</f>
        <v>28</v>
      </c>
      <c r="B29" s="20">
        <f>'209'!B32</f>
        <v>0</v>
      </c>
      <c r="C29" s="59">
        <f>'209'!Q32</f>
        <v>3.3600000000000003</v>
      </c>
      <c r="D29" s="52" t="str">
        <f>'210'!$A32</f>
        <v>28</v>
      </c>
      <c r="E29" s="20">
        <f>'210'!B32</f>
        <v>0</v>
      </c>
      <c r="F29" s="59">
        <f>'210'!Q32</f>
        <v>6.660000000000001</v>
      </c>
      <c r="G29" s="60" t="str">
        <f>'211'!A32</f>
        <v>28</v>
      </c>
      <c r="H29" s="20">
        <f>'211'!B32</f>
        <v>0</v>
      </c>
      <c r="I29" s="59">
        <f>'211'!Q32</f>
        <v>5.92</v>
      </c>
      <c r="J29" s="52">
        <f>'311'!$A30</f>
        <v>28</v>
      </c>
      <c r="K29" s="20">
        <f>'311'!B30</f>
        <v>0</v>
      </c>
      <c r="L29" s="59">
        <f>'311'!O30</f>
        <v>0</v>
      </c>
    </row>
    <row r="30" spans="1:12" ht="18.75" customHeight="1">
      <c r="A30" s="52">
        <f>'209'!$A33</f>
        <v>29</v>
      </c>
      <c r="B30" s="20">
        <f>'209'!B33</f>
        <v>0</v>
      </c>
      <c r="C30" s="59">
        <f>'209'!Q33</f>
        <v>2.7800000000000002</v>
      </c>
      <c r="D30" s="52" t="str">
        <f>'210'!$A33</f>
        <v>29</v>
      </c>
      <c r="E30" s="20">
        <f>'210'!B33</f>
        <v>0</v>
      </c>
      <c r="F30" s="59">
        <f>'210'!Q33</f>
        <v>5.7400000000000011</v>
      </c>
      <c r="G30" s="60" t="str">
        <f>'211'!A33</f>
        <v>29</v>
      </c>
      <c r="H30" s="20">
        <f>'211'!B33</f>
        <v>0</v>
      </c>
      <c r="I30" s="59">
        <f>'211'!Q33</f>
        <v>4.26</v>
      </c>
      <c r="J30" s="52">
        <f>'311'!$A31</f>
        <v>29</v>
      </c>
      <c r="K30" s="20">
        <f>'311'!B31</f>
        <v>0</v>
      </c>
      <c r="L30" s="59">
        <f>'311'!O31</f>
        <v>0</v>
      </c>
    </row>
    <row r="31" spans="1:12" ht="18.75" customHeight="1">
      <c r="A31" s="52">
        <f>'209'!$A34</f>
        <v>30</v>
      </c>
      <c r="B31" s="20">
        <f>'209'!B34</f>
        <v>0</v>
      </c>
      <c r="C31" s="59">
        <f>'209'!Q34</f>
        <v>3.88</v>
      </c>
      <c r="D31" s="52" t="str">
        <f>'210'!$A34</f>
        <v>30</v>
      </c>
      <c r="E31" s="20">
        <f>'210'!B34</f>
        <v>0</v>
      </c>
      <c r="F31" s="59">
        <f>'210'!Q34</f>
        <v>4.34</v>
      </c>
      <c r="G31" s="60" t="str">
        <f>'211'!A34</f>
        <v>30</v>
      </c>
      <c r="H31" s="20">
        <f>'211'!B34</f>
        <v>0</v>
      </c>
      <c r="I31" s="59">
        <f>'211'!Q34</f>
        <v>2.12</v>
      </c>
      <c r="J31" s="52"/>
      <c r="K31" s="20"/>
      <c r="L31" s="59"/>
    </row>
    <row r="32" spans="1:12" ht="18.75" customHeight="1">
      <c r="A32" s="52">
        <f>'209'!$A35</f>
        <v>31</v>
      </c>
      <c r="B32" s="20">
        <f>'209'!B35</f>
        <v>0</v>
      </c>
      <c r="C32" s="59">
        <f>'209'!Q35</f>
        <v>3.3600000000000003</v>
      </c>
      <c r="D32" s="52" t="str">
        <f>'210'!$A35</f>
        <v>31</v>
      </c>
      <c r="E32" s="20">
        <f>'210'!B35</f>
        <v>0</v>
      </c>
      <c r="F32" s="59">
        <f>'210'!Q35</f>
        <v>4.18</v>
      </c>
      <c r="G32" s="60" t="str">
        <f>'211'!A35</f>
        <v>31</v>
      </c>
      <c r="H32" s="20">
        <f>'211'!B35</f>
        <v>0</v>
      </c>
      <c r="I32" s="59">
        <f>'211'!Q35</f>
        <v>4.7799999999999994</v>
      </c>
      <c r="J32" s="52">
        <f>'311'!$A32</f>
        <v>31</v>
      </c>
      <c r="K32" s="20">
        <f>'311'!B32</f>
        <v>0</v>
      </c>
      <c r="L32" s="59">
        <f>'311'!O32</f>
        <v>0</v>
      </c>
    </row>
    <row r="33" spans="1:12" ht="18.75" customHeight="1">
      <c r="A33" s="52">
        <f>'209'!$A36</f>
        <v>32</v>
      </c>
      <c r="B33" s="20">
        <f>'209'!B36</f>
        <v>0</v>
      </c>
      <c r="C33" s="59">
        <f>'209'!Q36</f>
        <v>3.4000000000000008</v>
      </c>
      <c r="D33" s="52" t="str">
        <f>'210'!$A36</f>
        <v>32</v>
      </c>
      <c r="E33" s="20">
        <f>'210'!B36</f>
        <v>0</v>
      </c>
      <c r="F33" s="59">
        <f>'210'!Q36</f>
        <v>3.7</v>
      </c>
      <c r="G33" s="60" t="str">
        <f>'211'!A36</f>
        <v>32</v>
      </c>
      <c r="H33" s="20">
        <f>'211'!B36</f>
        <v>0</v>
      </c>
      <c r="I33" s="59">
        <f>'211'!Q36</f>
        <v>4.0200000000000005</v>
      </c>
      <c r="J33" s="52">
        <f>'311'!$A33</f>
        <v>32</v>
      </c>
      <c r="K33" s="20">
        <f>'311'!B33</f>
        <v>0</v>
      </c>
      <c r="L33" s="59">
        <f>'311'!O33</f>
        <v>0</v>
      </c>
    </row>
    <row r="34" spans="1:12" ht="18.75" customHeight="1">
      <c r="A34" s="52">
        <f>'209'!$A37</f>
        <v>33</v>
      </c>
      <c r="B34" s="20">
        <f>'209'!B37</f>
        <v>0</v>
      </c>
      <c r="C34" s="59">
        <f>'209'!Q37</f>
        <v>2.52</v>
      </c>
      <c r="D34" s="52" t="str">
        <f>'210'!$A37</f>
        <v>33</v>
      </c>
      <c r="E34" s="20">
        <f>'210'!B37</f>
        <v>0</v>
      </c>
      <c r="F34" s="59">
        <f>'210'!Q37</f>
        <v>3.12</v>
      </c>
      <c r="G34" s="60"/>
      <c r="H34" s="20"/>
      <c r="I34" s="59"/>
      <c r="J34" s="52">
        <f>'311'!$A34</f>
        <v>33</v>
      </c>
      <c r="K34" s="20">
        <f>'311'!B34</f>
        <v>0</v>
      </c>
      <c r="L34" s="59">
        <f>'311'!O34</f>
        <v>0</v>
      </c>
    </row>
    <row r="35" spans="1:12" ht="18.75" customHeight="1">
      <c r="A35" s="52">
        <f>'209'!$A38</f>
        <v>34</v>
      </c>
      <c r="B35" s="20">
        <f>'209'!B38</f>
        <v>0</v>
      </c>
      <c r="C35" s="59">
        <f>'209'!Q38</f>
        <v>2.4600000000000004</v>
      </c>
      <c r="D35" s="52"/>
      <c r="E35" s="20"/>
      <c r="F35" s="59"/>
      <c r="G35" s="60"/>
      <c r="H35" s="20"/>
      <c r="I35" s="59"/>
      <c r="J35" s="52"/>
      <c r="K35" s="20"/>
      <c r="L35" s="59"/>
    </row>
    <row r="36" spans="1:12" ht="18.75" customHeight="1">
      <c r="A36" s="52">
        <f>'209'!$A39</f>
        <v>35</v>
      </c>
      <c r="B36" s="20">
        <f>'209'!B39</f>
        <v>0</v>
      </c>
      <c r="C36" s="59">
        <f>'209'!Q39</f>
        <v>3.1600000000000006</v>
      </c>
      <c r="D36" s="52"/>
      <c r="E36" s="20"/>
      <c r="F36" s="59"/>
      <c r="G36" s="60"/>
      <c r="H36" s="20"/>
      <c r="I36" s="59"/>
      <c r="J36" s="52">
        <f>'311'!$A35</f>
        <v>35</v>
      </c>
      <c r="K36" s="20">
        <f>'311'!B35</f>
        <v>0</v>
      </c>
      <c r="L36" s="59">
        <f>'311'!O35</f>
        <v>0</v>
      </c>
    </row>
    <row r="37" spans="1:12" ht="18.75" customHeight="1">
      <c r="A37" s="52">
        <f>'209'!$A40</f>
        <v>36</v>
      </c>
      <c r="B37" s="20">
        <f>'209'!B40</f>
        <v>0</v>
      </c>
      <c r="C37" s="59">
        <f>'209'!Q40</f>
        <v>2.6</v>
      </c>
      <c r="D37" s="52"/>
      <c r="E37" s="20"/>
      <c r="F37" s="59"/>
      <c r="G37" s="60"/>
      <c r="H37" s="20"/>
      <c r="I37" s="59"/>
      <c r="J37" s="52">
        <f>'311'!$A36</f>
        <v>36</v>
      </c>
      <c r="K37" s="20">
        <f>'311'!B36</f>
        <v>0</v>
      </c>
      <c r="L37" s="59">
        <f>'311'!O36</f>
        <v>0</v>
      </c>
    </row>
    <row r="38" spans="1:12" ht="18.75" customHeight="1">
      <c r="A38" s="52">
        <f>'209'!$A41</f>
        <v>37</v>
      </c>
      <c r="B38" s="20">
        <f>'209'!B41</f>
        <v>0</v>
      </c>
      <c r="C38" s="59">
        <f>'209'!Q41</f>
        <v>0</v>
      </c>
      <c r="D38" s="52"/>
      <c r="E38" s="20"/>
      <c r="F38" s="59"/>
      <c r="G38" s="60"/>
      <c r="H38" s="20"/>
      <c r="I38" s="59"/>
      <c r="J38" s="52">
        <f>'311'!$A37</f>
        <v>37</v>
      </c>
      <c r="K38" s="20">
        <f>'311'!B37</f>
        <v>0</v>
      </c>
      <c r="L38" s="59">
        <f>'311'!O37</f>
        <v>0</v>
      </c>
    </row>
    <row r="39" spans="1:12" ht="18.75" customHeight="1">
      <c r="A39" s="52">
        <f>'209'!$A42</f>
        <v>38</v>
      </c>
      <c r="B39" s="20">
        <f>'209'!B42</f>
        <v>0</v>
      </c>
      <c r="C39" s="59">
        <f>'209'!Q42</f>
        <v>0</v>
      </c>
      <c r="D39" s="52"/>
      <c r="E39" s="20"/>
      <c r="F39" s="59"/>
      <c r="G39" s="60"/>
      <c r="H39" s="20"/>
      <c r="I39" s="59"/>
      <c r="J39" s="52">
        <f>'311'!$A38</f>
        <v>38</v>
      </c>
      <c r="K39" s="20">
        <f>'311'!B38</f>
        <v>0</v>
      </c>
      <c r="L39" s="59">
        <f>'311'!O38</f>
        <v>0</v>
      </c>
    </row>
    <row r="40" spans="1:12" ht="18.75" customHeight="1">
      <c r="A40" s="52"/>
      <c r="B40" s="20"/>
      <c r="C40" s="59"/>
      <c r="D40" s="52"/>
      <c r="E40" s="20"/>
      <c r="F40" s="59"/>
      <c r="G40" s="60"/>
      <c r="H40" s="20"/>
      <c r="I40" s="59"/>
      <c r="J40" s="52">
        <f>'311'!$A39</f>
        <v>39</v>
      </c>
      <c r="K40" s="20">
        <f>'311'!B39</f>
        <v>0</v>
      </c>
      <c r="L40" s="59">
        <f>'311'!O39</f>
        <v>0</v>
      </c>
    </row>
    <row r="41" spans="1:12" ht="18.75" customHeight="1">
      <c r="A41" s="52"/>
      <c r="B41" s="20"/>
      <c r="C41" s="59"/>
      <c r="D41" s="52"/>
      <c r="E41" s="20"/>
      <c r="F41" s="59"/>
      <c r="G41" s="60"/>
      <c r="H41" s="20"/>
      <c r="I41" s="59"/>
      <c r="J41" s="52">
        <f>'311'!$A40</f>
        <v>40</v>
      </c>
      <c r="K41" s="20">
        <f>'311'!B40</f>
        <v>0</v>
      </c>
      <c r="L41" s="59">
        <f>'311'!O40</f>
        <v>0</v>
      </c>
    </row>
    <row r="42" spans="1:12" ht="18.75" customHeight="1">
      <c r="A42" s="52"/>
      <c r="B42" s="20"/>
      <c r="C42" s="59"/>
      <c r="D42" s="52"/>
      <c r="E42" s="20"/>
      <c r="F42" s="59"/>
      <c r="G42" s="60"/>
      <c r="H42" s="20"/>
      <c r="I42" s="59"/>
      <c r="J42" s="52">
        <f>'311'!$A41</f>
        <v>41</v>
      </c>
      <c r="K42" s="20">
        <f>'311'!B41</f>
        <v>0</v>
      </c>
      <c r="L42" s="59">
        <f>'311'!O41</f>
        <v>0</v>
      </c>
    </row>
    <row r="43" spans="1:12" ht="18.75" hidden="1" customHeight="1">
      <c r="A43" s="52"/>
      <c r="B43" s="20"/>
      <c r="C43" s="59"/>
      <c r="D43" s="52"/>
      <c r="E43" s="20"/>
      <c r="F43" s="59"/>
      <c r="G43" s="60"/>
      <c r="H43" s="20"/>
      <c r="I43" s="59"/>
      <c r="J43" s="52"/>
      <c r="K43" s="20"/>
      <c r="L43" s="59"/>
    </row>
    <row r="44" spans="1:12" ht="18.75" hidden="1" customHeight="1">
      <c r="A44" s="52"/>
      <c r="B44" s="20"/>
      <c r="C44" s="59"/>
      <c r="D44" s="52"/>
      <c r="E44" s="20"/>
      <c r="F44" s="59"/>
      <c r="G44" s="60"/>
      <c r="H44" s="20"/>
      <c r="I44" s="59"/>
      <c r="J44" s="52"/>
      <c r="K44" s="20"/>
      <c r="L44" s="59"/>
    </row>
    <row r="45" spans="1:12" ht="18.75" hidden="1" customHeight="1">
      <c r="A45" s="52"/>
      <c r="B45" s="20"/>
      <c r="C45" s="59"/>
      <c r="D45" s="52"/>
      <c r="E45" s="20"/>
      <c r="F45" s="59"/>
      <c r="G45" s="60"/>
      <c r="H45" s="20"/>
      <c r="I45" s="59"/>
      <c r="J45" s="52"/>
      <c r="K45" s="20"/>
      <c r="L45" s="59"/>
    </row>
    <row r="46" spans="1:12" ht="18.75" hidden="1" customHeight="1">
      <c r="A46" s="52"/>
      <c r="B46" s="20"/>
      <c r="C46" s="59"/>
      <c r="D46" s="52"/>
      <c r="E46" s="20"/>
      <c r="F46" s="59"/>
      <c r="G46" s="60"/>
      <c r="H46" s="20"/>
      <c r="I46" s="59"/>
      <c r="J46" s="52"/>
      <c r="K46" s="20"/>
      <c r="L46" s="59"/>
    </row>
    <row r="47" spans="1:12" hidden="1">
      <c r="A47" s="52"/>
      <c r="B47" s="20"/>
      <c r="C47" s="59"/>
      <c r="D47" s="52"/>
      <c r="E47" s="20"/>
      <c r="F47" s="59"/>
      <c r="G47" s="60"/>
      <c r="H47" s="20"/>
      <c r="I47" s="59"/>
      <c r="J47" s="52"/>
      <c r="K47" s="20"/>
      <c r="L47" s="59"/>
    </row>
    <row r="48" spans="1:12" ht="18.75" hidden="1" customHeight="1">
      <c r="A48" s="52"/>
      <c r="B48" s="20"/>
      <c r="C48" s="59"/>
      <c r="D48" s="52"/>
      <c r="E48" s="20"/>
      <c r="F48" s="59"/>
      <c r="G48" s="60"/>
      <c r="H48" s="20"/>
      <c r="I48" s="59"/>
      <c r="J48" s="52"/>
      <c r="K48" s="20"/>
      <c r="L48" s="59"/>
    </row>
    <row r="49" spans="1:12" ht="18.75" hidden="1" customHeight="1">
      <c r="A49" s="52"/>
      <c r="B49" s="20"/>
      <c r="C49" s="59"/>
      <c r="D49" s="52"/>
      <c r="E49" s="20"/>
      <c r="F49" s="59"/>
      <c r="G49" s="60"/>
      <c r="H49" s="20"/>
      <c r="I49" s="59"/>
      <c r="J49" s="52"/>
      <c r="K49" s="20"/>
      <c r="L49" s="59"/>
    </row>
    <row r="50" spans="1:12" hidden="1">
      <c r="A50" s="52"/>
      <c r="B50" s="20"/>
      <c r="C50" s="59"/>
      <c r="D50" s="52"/>
      <c r="E50" s="20"/>
      <c r="F50" s="59"/>
      <c r="G50" s="60"/>
      <c r="H50" s="20"/>
      <c r="I50" s="59"/>
      <c r="J50" s="52"/>
      <c r="K50" s="20"/>
      <c r="L50" s="59"/>
    </row>
    <row r="51" spans="1:12" hidden="1">
      <c r="A51" s="52"/>
      <c r="B51" s="20"/>
      <c r="C51" s="59"/>
      <c r="D51" s="52"/>
      <c r="E51" s="20"/>
      <c r="F51" s="59"/>
      <c r="G51" s="60"/>
      <c r="H51" s="20"/>
      <c r="I51" s="59"/>
      <c r="J51" s="52"/>
      <c r="K51" s="20"/>
      <c r="L51" s="59"/>
    </row>
    <row r="52" spans="1:12" ht="17.25" hidden="1" customHeight="1">
      <c r="A52" s="103"/>
      <c r="B52" s="58"/>
      <c r="C52" s="96"/>
      <c r="D52" s="103"/>
      <c r="E52" s="58"/>
      <c r="F52" s="96"/>
      <c r="G52" s="95"/>
      <c r="H52" s="58"/>
      <c r="I52" s="96"/>
      <c r="J52" s="105"/>
      <c r="K52" s="58"/>
      <c r="L52" s="96"/>
    </row>
    <row r="53" spans="1:12" ht="16.5">
      <c r="A53" s="100"/>
      <c r="B53" s="97" t="s">
        <v>21</v>
      </c>
      <c r="C53" s="101" t="s">
        <v>20</v>
      </c>
      <c r="D53" s="100"/>
      <c r="E53" s="97" t="s">
        <v>21</v>
      </c>
      <c r="F53" s="101" t="s">
        <v>20</v>
      </c>
      <c r="G53" s="98"/>
      <c r="H53" s="97" t="s">
        <v>21</v>
      </c>
      <c r="I53" s="101" t="s">
        <v>20</v>
      </c>
      <c r="J53" s="100"/>
      <c r="K53" s="97" t="s">
        <v>21</v>
      </c>
      <c r="L53" s="101" t="s">
        <v>20</v>
      </c>
    </row>
    <row r="54" spans="1:12" ht="16.5">
      <c r="A54" s="100" t="s">
        <v>23</v>
      </c>
      <c r="B54" s="20">
        <f>C54</f>
        <v>0</v>
      </c>
      <c r="C54" s="59">
        <f>COUNTIF(C$2:C$51,"=100")</f>
        <v>0</v>
      </c>
      <c r="D54" s="100" t="s">
        <v>23</v>
      </c>
      <c r="E54" s="20">
        <f>F54</f>
        <v>0</v>
      </c>
      <c r="F54" s="59">
        <f>COUNTIF(F$2:F$51,"=100")</f>
        <v>0</v>
      </c>
      <c r="G54" s="98" t="s">
        <v>23</v>
      </c>
      <c r="H54" s="20">
        <f>I54</f>
        <v>0</v>
      </c>
      <c r="I54" s="59">
        <f>COUNTIF(I$2:I$51,"=100")</f>
        <v>0</v>
      </c>
      <c r="J54" s="100" t="s">
        <v>23</v>
      </c>
      <c r="K54" s="20">
        <f>L54</f>
        <v>0</v>
      </c>
      <c r="L54" s="59">
        <f>COUNTIF(L$2:L$51,"=100")</f>
        <v>0</v>
      </c>
    </row>
    <row r="55" spans="1:12">
      <c r="A55" s="100" t="s">
        <v>24</v>
      </c>
      <c r="B55" s="20">
        <f t="shared" ref="B55:B62" si="0">C55+B54</f>
        <v>0</v>
      </c>
      <c r="C55" s="59">
        <f>COUNTIF(C$2:C$51,"&gt;=90")-C54</f>
        <v>0</v>
      </c>
      <c r="D55" s="100" t="s">
        <v>24</v>
      </c>
      <c r="E55" s="20">
        <f t="shared" ref="E55:E62" si="1">F55+E54</f>
        <v>0</v>
      </c>
      <c r="F55" s="59">
        <f>COUNTIF(F$2:F$51,"&gt;=90")-F54</f>
        <v>0</v>
      </c>
      <c r="G55" s="98" t="s">
        <v>24</v>
      </c>
      <c r="H55" s="20">
        <f t="shared" ref="H55:H62" si="2">I55+H54</f>
        <v>0</v>
      </c>
      <c r="I55" s="59">
        <f>COUNTIF(I$2:I$51,"&gt;=90")-I54</f>
        <v>0</v>
      </c>
      <c r="J55" s="100" t="s">
        <v>24</v>
      </c>
      <c r="K55" s="20">
        <f t="shared" ref="K55:K62" si="3">L55+K54</f>
        <v>0</v>
      </c>
      <c r="L55" s="59">
        <f>COUNTIF(L$2:L$51,"&gt;=90")-L54</f>
        <v>0</v>
      </c>
    </row>
    <row r="56" spans="1:12">
      <c r="A56" s="100" t="s">
        <v>25</v>
      </c>
      <c r="B56" s="20">
        <f t="shared" si="0"/>
        <v>0</v>
      </c>
      <c r="C56" s="59">
        <f>COUNTIF(C$2:C$51,"&gt;=80")-C55-C54</f>
        <v>0</v>
      </c>
      <c r="D56" s="100" t="s">
        <v>25</v>
      </c>
      <c r="E56" s="20">
        <f t="shared" si="1"/>
        <v>0</v>
      </c>
      <c r="F56" s="59">
        <f>COUNTIF(F$2:F$51,"&gt;=80")-F55-F54</f>
        <v>0</v>
      </c>
      <c r="G56" s="98" t="s">
        <v>25</v>
      </c>
      <c r="H56" s="20">
        <f t="shared" si="2"/>
        <v>0</v>
      </c>
      <c r="I56" s="59">
        <f>COUNTIF(I$2:I$51,"&gt;=80")-I55-I54</f>
        <v>0</v>
      </c>
      <c r="J56" s="100" t="s">
        <v>25</v>
      </c>
      <c r="K56" s="20">
        <f t="shared" si="3"/>
        <v>0</v>
      </c>
      <c r="L56" s="59">
        <f>COUNTIF(L$2:L$51,"&gt;=80")-L55-L54</f>
        <v>0</v>
      </c>
    </row>
    <row r="57" spans="1:12">
      <c r="A57" s="100" t="s">
        <v>32</v>
      </c>
      <c r="B57" s="20">
        <f t="shared" si="0"/>
        <v>0</v>
      </c>
      <c r="C57" s="59">
        <f>COUNTIF(C$2:C$46,"&gt;=70")-C56-C55-C54</f>
        <v>0</v>
      </c>
      <c r="D57" s="100" t="s">
        <v>32</v>
      </c>
      <c r="E57" s="20">
        <f t="shared" si="1"/>
        <v>0</v>
      </c>
      <c r="F57" s="59">
        <f>COUNTIF(F$2:F$46,"&gt;=70")-F56-F55-F54</f>
        <v>0</v>
      </c>
      <c r="G57" s="98" t="s">
        <v>26</v>
      </c>
      <c r="H57" s="20">
        <f t="shared" si="2"/>
        <v>0</v>
      </c>
      <c r="I57" s="59">
        <f>COUNTIF(I$2:I$46,"&gt;=70")-I56-I55-I54</f>
        <v>0</v>
      </c>
      <c r="J57" s="100" t="s">
        <v>32</v>
      </c>
      <c r="K57" s="20">
        <f t="shared" si="3"/>
        <v>0</v>
      </c>
      <c r="L57" s="59">
        <f>COUNTIF(L$2:L$46,"&gt;=70")-L56-L55-L54</f>
        <v>0</v>
      </c>
    </row>
    <row r="58" spans="1:12">
      <c r="A58" s="100" t="s">
        <v>33</v>
      </c>
      <c r="B58" s="20">
        <f t="shared" si="0"/>
        <v>0</v>
      </c>
      <c r="C58" s="59">
        <f>COUNTIF(C$2:C$51,"&gt;=59.5")-C57-C56-C55-C54</f>
        <v>0</v>
      </c>
      <c r="D58" s="100" t="s">
        <v>33</v>
      </c>
      <c r="E58" s="20">
        <f t="shared" si="1"/>
        <v>0</v>
      </c>
      <c r="F58" s="59">
        <f>COUNTIF(F$2:F$51,"&gt;=59.5")-F57-F56-F55-F54</f>
        <v>0</v>
      </c>
      <c r="G58" s="98" t="s">
        <v>27</v>
      </c>
      <c r="H58" s="20">
        <f t="shared" si="2"/>
        <v>0</v>
      </c>
      <c r="I58" s="59">
        <f>COUNTIF(I$2:I$51,"&gt;=59.5")-I57-I56-I55-I54</f>
        <v>0</v>
      </c>
      <c r="J58" s="100" t="s">
        <v>33</v>
      </c>
      <c r="K58" s="20">
        <f t="shared" si="3"/>
        <v>0</v>
      </c>
      <c r="L58" s="59">
        <f>COUNTIF(L$2:L$51,"&gt;=59.5")-L57-L56-L55-L54</f>
        <v>0</v>
      </c>
    </row>
    <row r="59" spans="1:12">
      <c r="A59" s="100" t="s">
        <v>34</v>
      </c>
      <c r="B59" s="20">
        <f t="shared" si="0"/>
        <v>0</v>
      </c>
      <c r="C59" s="59">
        <f>COUNTIF(C$2:C$51,"&gt;=50")-C58-C57-C56-C55-C54</f>
        <v>0</v>
      </c>
      <c r="D59" s="100" t="s">
        <v>34</v>
      </c>
      <c r="E59" s="20">
        <f t="shared" si="1"/>
        <v>0</v>
      </c>
      <c r="F59" s="59">
        <f>COUNTIF(F$2:F$51,"&gt;=50")-F58-F57-F56-F55-F54</f>
        <v>0</v>
      </c>
      <c r="G59" s="98" t="s">
        <v>28</v>
      </c>
      <c r="H59" s="20">
        <f t="shared" si="2"/>
        <v>0</v>
      </c>
      <c r="I59" s="59">
        <f>COUNTIF(I$2:I$51,"&gt;=50")-I58-I57-I56-I55-I54</f>
        <v>0</v>
      </c>
      <c r="J59" s="100" t="s">
        <v>34</v>
      </c>
      <c r="K59" s="20">
        <f t="shared" si="3"/>
        <v>0</v>
      </c>
      <c r="L59" s="59">
        <f>COUNTIF(L$2:L$51,"&gt;=50")-L58-L57-L56-L55-L54</f>
        <v>0</v>
      </c>
    </row>
    <row r="60" spans="1:12">
      <c r="A60" s="100" t="s">
        <v>35</v>
      </c>
      <c r="B60" s="20">
        <f t="shared" si="0"/>
        <v>0</v>
      </c>
      <c r="C60" s="59">
        <f>COUNTIF(C$2:C$51,"&gt;=40")-C59-C58-C57-C56-C55-C54</f>
        <v>0</v>
      </c>
      <c r="D60" s="100" t="s">
        <v>35</v>
      </c>
      <c r="E60" s="20">
        <f t="shared" si="1"/>
        <v>0</v>
      </c>
      <c r="F60" s="59">
        <f>COUNTIF(F$2:F$51,"&gt;=40")-F59-F58-F57-F56-F55-F54</f>
        <v>0</v>
      </c>
      <c r="G60" s="98" t="s">
        <v>29</v>
      </c>
      <c r="H60" s="20">
        <f t="shared" si="2"/>
        <v>0</v>
      </c>
      <c r="I60" s="59">
        <f>COUNTIF(I$2:I$51,"&gt;=40")-I59-I58-I57-I56-I55-I54</f>
        <v>0</v>
      </c>
      <c r="J60" s="100" t="s">
        <v>35</v>
      </c>
      <c r="K60" s="20">
        <f t="shared" si="3"/>
        <v>0</v>
      </c>
      <c r="L60" s="59">
        <f>COUNTIF(L$2:L$51,"&gt;=40")-L59-L58-L57-L56-L55-L54</f>
        <v>0</v>
      </c>
    </row>
    <row r="61" spans="1:12">
      <c r="A61" s="100" t="s">
        <v>36</v>
      </c>
      <c r="B61" s="20">
        <f t="shared" si="0"/>
        <v>0</v>
      </c>
      <c r="C61" s="59">
        <f>COUNTIF(C$2:C$51,"&gt;=30")-C60-C59-C58-C57-C56-C55-C54</f>
        <v>0</v>
      </c>
      <c r="D61" s="100" t="s">
        <v>36</v>
      </c>
      <c r="E61" s="20">
        <f t="shared" si="1"/>
        <v>0</v>
      </c>
      <c r="F61" s="59">
        <f>COUNTIF(F$2:F$51,"&gt;=30")-F60-F59-F58-F57-F56-F55-F54</f>
        <v>0</v>
      </c>
      <c r="G61" s="98" t="s">
        <v>30</v>
      </c>
      <c r="H61" s="20">
        <f t="shared" si="2"/>
        <v>0</v>
      </c>
      <c r="I61" s="59">
        <f>COUNTIF(I$2:I$51,"&gt;=30")-I60-I59-I58-I57-I56-I55-I54</f>
        <v>0</v>
      </c>
      <c r="J61" s="100" t="s">
        <v>36</v>
      </c>
      <c r="K61" s="20">
        <f t="shared" si="3"/>
        <v>0</v>
      </c>
      <c r="L61" s="59">
        <f>COUNTIF(L$2:L$51,"&gt;=30")-L60-L59-L58-L57-L56-L55-L54</f>
        <v>0</v>
      </c>
    </row>
    <row r="62" spans="1:12">
      <c r="A62" s="102" t="s">
        <v>37</v>
      </c>
      <c r="B62" s="20">
        <f t="shared" si="0"/>
        <v>38</v>
      </c>
      <c r="C62" s="59">
        <f>COUNTIF(C$2:C$51,"&lt;30")</f>
        <v>38</v>
      </c>
      <c r="D62" s="102" t="s">
        <v>37</v>
      </c>
      <c r="E62" s="20">
        <f t="shared" si="1"/>
        <v>33</v>
      </c>
      <c r="F62" s="59">
        <f>COUNTIF(F$2:F$51,"&lt;30")</f>
        <v>33</v>
      </c>
      <c r="G62" s="99" t="s">
        <v>31</v>
      </c>
      <c r="H62" s="20">
        <f t="shared" si="2"/>
        <v>32</v>
      </c>
      <c r="I62" s="59">
        <f>COUNTIF(I$2:I$51,"&lt;30")</f>
        <v>32</v>
      </c>
      <c r="J62" s="102" t="s">
        <v>37</v>
      </c>
      <c r="K62" s="20">
        <f t="shared" si="3"/>
        <v>37</v>
      </c>
      <c r="L62" s="59">
        <f>COUNTIF(L$2:L$51,"&lt;30")</f>
        <v>37</v>
      </c>
    </row>
    <row r="63" spans="1:12">
      <c r="A63" s="100"/>
      <c r="B63" s="20"/>
      <c r="C63" s="59">
        <f>C62+C61+C60+C59</f>
        <v>38</v>
      </c>
      <c r="D63" s="100"/>
      <c r="E63" s="20"/>
      <c r="F63" s="59">
        <f>F62+F61+F60+F59</f>
        <v>33</v>
      </c>
      <c r="G63" s="98"/>
      <c r="H63" s="20"/>
      <c r="I63" s="59">
        <f>I62+I61+I60+I59</f>
        <v>32</v>
      </c>
      <c r="J63" s="100" t="s">
        <v>18</v>
      </c>
      <c r="K63" s="20"/>
      <c r="L63" s="59">
        <f>L62+L61+L60+L59</f>
        <v>37</v>
      </c>
    </row>
    <row r="64" spans="1:12" ht="17.25" thickBot="1">
      <c r="A64" s="61" t="str">
        <f>B1</f>
        <v>學期</v>
      </c>
      <c r="B64" s="109" t="s">
        <v>38</v>
      </c>
      <c r="C64" s="104">
        <f>AVERAGE(C2:C41)</f>
        <v>2.9136842105263154</v>
      </c>
      <c r="D64" s="61" t="str">
        <f>E1</f>
        <v>學期</v>
      </c>
      <c r="E64" s="109" t="s">
        <v>38</v>
      </c>
      <c r="F64" s="104">
        <f>AVERAGE(F2:F41)</f>
        <v>5.1327272727272737</v>
      </c>
      <c r="G64" s="61" t="str">
        <f>H1</f>
        <v>學期</v>
      </c>
      <c r="H64" s="109" t="s">
        <v>38</v>
      </c>
      <c r="I64" s="104">
        <f>AVERAGE(I2:I41)</f>
        <v>4.9506250000000005</v>
      </c>
      <c r="J64" s="61" t="str">
        <f>K1</f>
        <v>學期</v>
      </c>
      <c r="K64" s="109" t="s">
        <v>38</v>
      </c>
      <c r="L64" s="104">
        <f>AVERAGE(L2:L41)</f>
        <v>0</v>
      </c>
    </row>
    <row r="65" spans="2:12">
      <c r="B65" s="2"/>
      <c r="E65" s="2"/>
      <c r="H65" s="2"/>
      <c r="K65" s="2"/>
      <c r="L65" s="2"/>
    </row>
    <row r="66" spans="2:12">
      <c r="B66" s="2"/>
      <c r="E66" s="2"/>
      <c r="H66" s="2"/>
      <c r="K66" s="2"/>
      <c r="L66" s="2"/>
    </row>
    <row r="67" spans="2:12">
      <c r="B67" s="2"/>
      <c r="E67" s="2"/>
      <c r="H67" s="2"/>
      <c r="K67" s="2"/>
      <c r="L67" s="2"/>
    </row>
    <row r="68" spans="2:12">
      <c r="B68" s="2"/>
      <c r="E68" s="2"/>
      <c r="H68" s="2"/>
      <c r="K68" s="2"/>
      <c r="L68" s="2"/>
    </row>
    <row r="69" spans="2:12">
      <c r="B69" s="2"/>
      <c r="E69" s="2"/>
      <c r="H69" s="2"/>
      <c r="K69" s="2"/>
      <c r="L69" s="2"/>
    </row>
    <row r="70" spans="2:12">
      <c r="B70" s="2"/>
      <c r="E70" s="2"/>
      <c r="H70" s="2"/>
      <c r="K70" s="2"/>
      <c r="L70" s="2"/>
    </row>
    <row r="71" spans="2:12">
      <c r="B71" s="2"/>
      <c r="E71" s="2"/>
      <c r="H71" s="2"/>
      <c r="K71" s="2"/>
      <c r="L71" s="2"/>
    </row>
    <row r="72" spans="2:12">
      <c r="B72" s="2"/>
      <c r="E72" s="2"/>
      <c r="H72" s="2"/>
      <c r="K72" s="2"/>
      <c r="L72" s="2"/>
    </row>
    <row r="73" spans="2:12">
      <c r="B73" s="2"/>
      <c r="E73" s="2"/>
      <c r="H73" s="2"/>
      <c r="K73" s="2"/>
      <c r="L73" s="2"/>
    </row>
    <row r="74" spans="2:12">
      <c r="B74" s="2"/>
      <c r="E74" s="2"/>
      <c r="H74" s="2"/>
      <c r="K74" s="2"/>
      <c r="L74" s="2"/>
    </row>
    <row r="75" spans="2:12">
      <c r="B75" s="2"/>
      <c r="E75" s="2"/>
      <c r="H75" s="2"/>
      <c r="K75" s="2"/>
      <c r="L75" s="2"/>
    </row>
    <row r="76" spans="2:12">
      <c r="B76" s="2"/>
      <c r="E76" s="2"/>
      <c r="H76" s="2"/>
      <c r="K76" s="2"/>
      <c r="L76" s="2"/>
    </row>
    <row r="77" spans="2:12">
      <c r="B77" s="2"/>
      <c r="E77" s="2"/>
      <c r="H77" s="2"/>
      <c r="K77" s="2"/>
      <c r="L77" s="2"/>
    </row>
    <row r="78" spans="2:12">
      <c r="B78" s="2"/>
      <c r="E78" s="2"/>
      <c r="H78" s="2"/>
      <c r="K78" s="2"/>
      <c r="L78" s="2"/>
    </row>
    <row r="79" spans="2:12">
      <c r="B79" s="2"/>
      <c r="E79" s="2"/>
      <c r="H79" s="2"/>
      <c r="K79" s="2"/>
      <c r="L79" s="2"/>
    </row>
    <row r="80" spans="2:12">
      <c r="B80" s="2"/>
      <c r="E80" s="2"/>
      <c r="H80" s="2"/>
      <c r="K80" s="2"/>
      <c r="L80" s="2"/>
    </row>
    <row r="81" spans="2:12">
      <c r="B81" s="2"/>
      <c r="E81" s="2"/>
      <c r="H81" s="2"/>
      <c r="K81" s="2"/>
      <c r="L81" s="2"/>
    </row>
    <row r="82" spans="2:12">
      <c r="B82" s="2"/>
      <c r="E82" s="2"/>
      <c r="H82" s="2"/>
      <c r="K82" s="2"/>
      <c r="L82" s="2"/>
    </row>
    <row r="83" spans="2:12">
      <c r="B83" s="2"/>
      <c r="E83" s="2"/>
      <c r="H83" s="2"/>
      <c r="K83" s="2"/>
      <c r="L83" s="2"/>
    </row>
    <row r="84" spans="2:12">
      <c r="B84" s="2"/>
      <c r="E84" s="2"/>
      <c r="H84" s="2"/>
      <c r="K84" s="2"/>
      <c r="L84" s="2"/>
    </row>
    <row r="85" spans="2:12">
      <c r="B85" s="2"/>
      <c r="E85" s="2"/>
      <c r="H85" s="2"/>
      <c r="K85" s="2"/>
      <c r="L85" s="2"/>
    </row>
    <row r="86" spans="2:12">
      <c r="B86" s="2"/>
      <c r="E86" s="2"/>
      <c r="H86" s="2"/>
      <c r="K86" s="2"/>
      <c r="L86" s="2"/>
    </row>
    <row r="87" spans="2:12">
      <c r="B87" s="2"/>
      <c r="E87" s="2"/>
      <c r="H87" s="2"/>
      <c r="K87" s="2"/>
      <c r="L87" s="2"/>
    </row>
    <row r="88" spans="2:12">
      <c r="B88" s="2"/>
      <c r="E88" s="2"/>
      <c r="H88" s="2"/>
      <c r="K88" s="2"/>
      <c r="L88" s="2"/>
    </row>
    <row r="89" spans="2:12">
      <c r="B89" s="2"/>
      <c r="E89" s="2"/>
      <c r="H89" s="2"/>
      <c r="K89" s="2"/>
      <c r="L89" s="2"/>
    </row>
    <row r="90" spans="2:12">
      <c r="B90" s="2"/>
      <c r="E90" s="2"/>
      <c r="H90" s="2"/>
      <c r="K90" s="2"/>
      <c r="L90" s="2"/>
    </row>
    <row r="91" spans="2:12">
      <c r="B91" s="2"/>
      <c r="E91" s="2"/>
      <c r="H91" s="2"/>
      <c r="K91" s="2"/>
      <c r="L91" s="2"/>
    </row>
    <row r="92" spans="2:12">
      <c r="B92" s="2"/>
      <c r="E92" s="2"/>
      <c r="H92" s="2"/>
      <c r="K92" s="2"/>
      <c r="L92" s="2"/>
    </row>
    <row r="93" spans="2:12">
      <c r="B93" s="2"/>
      <c r="E93" s="2"/>
      <c r="H93" s="2"/>
      <c r="K93" s="2"/>
      <c r="L93" s="2"/>
    </row>
    <row r="94" spans="2:12">
      <c r="B94" s="2"/>
      <c r="E94" s="2"/>
      <c r="H94" s="2"/>
      <c r="K94" s="2"/>
      <c r="L94" s="2"/>
    </row>
    <row r="95" spans="2:12">
      <c r="B95" s="2"/>
      <c r="E95" s="2"/>
      <c r="H95" s="2"/>
      <c r="K95" s="2"/>
      <c r="L95" s="2"/>
    </row>
    <row r="96" spans="2:12">
      <c r="B96" s="2"/>
      <c r="E96" s="2"/>
      <c r="H96" s="2"/>
      <c r="K96" s="2"/>
      <c r="L96" s="2"/>
    </row>
    <row r="97" spans="2:12">
      <c r="B97" s="2"/>
      <c r="E97" s="2"/>
      <c r="H97" s="2"/>
      <c r="K97" s="2"/>
      <c r="L97" s="2"/>
    </row>
    <row r="98" spans="2:12">
      <c r="B98" s="2"/>
      <c r="E98" s="2"/>
      <c r="H98" s="2"/>
      <c r="K98" s="2"/>
      <c r="L98" s="2"/>
    </row>
    <row r="99" spans="2:12">
      <c r="B99" s="2"/>
      <c r="E99" s="2"/>
      <c r="H99" s="2"/>
      <c r="K99" s="2"/>
      <c r="L99" s="2"/>
    </row>
    <row r="100" spans="2:12">
      <c r="B100" s="2"/>
      <c r="E100" s="2"/>
      <c r="H100" s="2"/>
      <c r="K100" s="2"/>
      <c r="L100" s="2"/>
    </row>
    <row r="101" spans="2:12">
      <c r="B101" s="2"/>
      <c r="E101" s="2"/>
      <c r="H101" s="2"/>
      <c r="K101" s="2"/>
      <c r="L101" s="2"/>
    </row>
    <row r="102" spans="2:12">
      <c r="B102" s="2"/>
      <c r="E102" s="2"/>
      <c r="H102" s="2"/>
      <c r="K102" s="2"/>
      <c r="L102" s="2"/>
    </row>
    <row r="103" spans="2:12">
      <c r="B103" s="2"/>
      <c r="E103" s="2"/>
      <c r="H103" s="2"/>
      <c r="K103" s="2"/>
      <c r="L103" s="2"/>
    </row>
    <row r="104" spans="2:12">
      <c r="B104" s="2"/>
      <c r="E104" s="2"/>
      <c r="H104" s="2"/>
      <c r="K104" s="2"/>
      <c r="L104" s="2"/>
    </row>
    <row r="105" spans="2:12">
      <c r="B105" s="2"/>
      <c r="E105" s="2"/>
      <c r="H105" s="2"/>
      <c r="K105" s="2"/>
      <c r="L105" s="2"/>
    </row>
    <row r="106" spans="2:12">
      <c r="B106" s="2"/>
      <c r="E106" s="2"/>
      <c r="H106" s="2"/>
      <c r="K106" s="2"/>
      <c r="L106" s="2"/>
    </row>
    <row r="107" spans="2:12">
      <c r="B107" s="2"/>
      <c r="E107" s="2"/>
      <c r="H107" s="2"/>
      <c r="K107" s="2"/>
      <c r="L107" s="2"/>
    </row>
    <row r="108" spans="2:12">
      <c r="B108" s="2"/>
      <c r="E108" s="2"/>
      <c r="H108" s="2"/>
      <c r="K108" s="2"/>
      <c r="L108" s="2"/>
    </row>
    <row r="109" spans="2:12">
      <c r="B109" s="2"/>
      <c r="E109" s="2"/>
      <c r="H109" s="2"/>
      <c r="K109" s="2"/>
      <c r="L109" s="2"/>
    </row>
    <row r="110" spans="2:12">
      <c r="B110" s="2"/>
      <c r="E110" s="2"/>
      <c r="H110" s="2"/>
      <c r="K110" s="2"/>
      <c r="L110" s="2"/>
    </row>
    <row r="111" spans="2:12">
      <c r="B111" s="2"/>
      <c r="E111" s="2"/>
      <c r="H111" s="2"/>
      <c r="K111" s="2"/>
      <c r="L111" s="2"/>
    </row>
    <row r="112" spans="2:12">
      <c r="B112" s="2"/>
      <c r="E112" s="2"/>
      <c r="H112" s="2"/>
      <c r="K112" s="2"/>
      <c r="L112" s="2"/>
    </row>
    <row r="113" spans="2:12">
      <c r="B113" s="2"/>
      <c r="E113" s="2"/>
      <c r="H113" s="2"/>
      <c r="K113" s="2"/>
      <c r="L113" s="2"/>
    </row>
    <row r="114" spans="2:12">
      <c r="B114" s="2"/>
      <c r="E114" s="2"/>
      <c r="H114" s="2"/>
      <c r="K114" s="2"/>
      <c r="L114" s="2"/>
    </row>
    <row r="115" spans="2:12">
      <c r="B115" s="2"/>
      <c r="E115" s="2"/>
      <c r="H115" s="2"/>
      <c r="K115" s="2"/>
      <c r="L115" s="2"/>
    </row>
    <row r="116" spans="2:12">
      <c r="B116" s="2"/>
      <c r="E116" s="2"/>
      <c r="H116" s="2"/>
      <c r="K116" s="2"/>
      <c r="L116" s="2"/>
    </row>
    <row r="117" spans="2:12">
      <c r="B117" s="2"/>
      <c r="E117" s="2"/>
      <c r="H117" s="2"/>
      <c r="K117" s="2"/>
      <c r="L117" s="2"/>
    </row>
    <row r="118" spans="2:12">
      <c r="B118" s="2"/>
      <c r="E118" s="2"/>
      <c r="H118" s="2"/>
      <c r="K118" s="2"/>
      <c r="L118" s="2"/>
    </row>
    <row r="119" spans="2:12">
      <c r="B119" s="2"/>
      <c r="E119" s="2"/>
      <c r="H119" s="2"/>
      <c r="K119" s="2"/>
      <c r="L119" s="2"/>
    </row>
    <row r="120" spans="2:12">
      <c r="B120" s="2"/>
      <c r="E120" s="2"/>
      <c r="H120" s="2"/>
      <c r="K120" s="2"/>
      <c r="L120" s="2"/>
    </row>
    <row r="121" spans="2:12">
      <c r="B121" s="2"/>
      <c r="E121" s="2"/>
      <c r="H121" s="2"/>
      <c r="K121" s="2"/>
      <c r="L121" s="2"/>
    </row>
    <row r="122" spans="2:12">
      <c r="B122" s="2"/>
      <c r="E122" s="2"/>
      <c r="H122" s="2"/>
      <c r="K122" s="2"/>
      <c r="L122" s="2"/>
    </row>
    <row r="123" spans="2:12">
      <c r="B123" s="2"/>
      <c r="E123" s="2"/>
      <c r="H123" s="2"/>
      <c r="K123" s="2"/>
      <c r="L123" s="2"/>
    </row>
    <row r="124" spans="2:12">
      <c r="B124" s="2"/>
      <c r="E124" s="2"/>
      <c r="H124" s="2"/>
      <c r="K124" s="2"/>
      <c r="L124" s="2"/>
    </row>
    <row r="125" spans="2:12">
      <c r="B125" s="2"/>
      <c r="E125" s="2"/>
      <c r="H125" s="2"/>
      <c r="K125" s="2"/>
      <c r="L125" s="2"/>
    </row>
    <row r="126" spans="2:12">
      <c r="B126" s="2"/>
      <c r="E126" s="2"/>
      <c r="H126" s="2"/>
      <c r="K126" s="2"/>
      <c r="L126" s="2"/>
    </row>
    <row r="127" spans="2:12">
      <c r="B127" s="2"/>
      <c r="E127" s="2"/>
      <c r="H127" s="2"/>
      <c r="K127" s="2"/>
      <c r="L127" s="2"/>
    </row>
    <row r="128" spans="2:12">
      <c r="B128" s="2"/>
      <c r="E128" s="2"/>
      <c r="H128" s="2"/>
      <c r="K128" s="2"/>
      <c r="L128" s="2"/>
    </row>
    <row r="129" spans="2:12">
      <c r="B129" s="2"/>
      <c r="E129" s="2"/>
      <c r="H129" s="2"/>
      <c r="K129" s="2"/>
      <c r="L129" s="2"/>
    </row>
    <row r="130" spans="2:12">
      <c r="B130" s="2"/>
      <c r="E130" s="2"/>
      <c r="H130" s="2"/>
      <c r="K130" s="2"/>
      <c r="L130" s="2"/>
    </row>
    <row r="131" spans="2:12">
      <c r="B131" s="2"/>
      <c r="E131" s="2"/>
      <c r="H131" s="2"/>
      <c r="K131" s="2"/>
      <c r="L131" s="2"/>
    </row>
    <row r="132" spans="2:12">
      <c r="B132" s="2"/>
      <c r="E132" s="2"/>
      <c r="H132" s="2"/>
      <c r="K132" s="2"/>
      <c r="L132" s="2"/>
    </row>
    <row r="133" spans="2:12">
      <c r="B133" s="2"/>
      <c r="E133" s="2"/>
      <c r="H133" s="2"/>
      <c r="K133" s="2"/>
      <c r="L133" s="2"/>
    </row>
    <row r="134" spans="2:12">
      <c r="B134" s="2"/>
      <c r="E134" s="2"/>
      <c r="H134" s="2"/>
      <c r="K134" s="2"/>
      <c r="L134" s="2"/>
    </row>
    <row r="135" spans="2:12">
      <c r="B135" s="2"/>
      <c r="E135" s="2"/>
      <c r="H135" s="2"/>
      <c r="K135" s="2"/>
      <c r="L135" s="2"/>
    </row>
    <row r="136" spans="2:12">
      <c r="B136" s="2"/>
      <c r="E136" s="2"/>
      <c r="H136" s="2"/>
      <c r="K136" s="2"/>
      <c r="L136" s="2"/>
    </row>
    <row r="137" spans="2:12">
      <c r="B137" s="2"/>
      <c r="E137" s="2"/>
      <c r="H137" s="2"/>
      <c r="K137" s="2"/>
      <c r="L137" s="2"/>
    </row>
    <row r="138" spans="2:12">
      <c r="B138" s="2"/>
      <c r="E138" s="2"/>
      <c r="H138" s="2"/>
      <c r="K138" s="2"/>
      <c r="L138" s="2"/>
    </row>
    <row r="139" spans="2:12">
      <c r="B139" s="2"/>
      <c r="E139" s="2"/>
      <c r="H139" s="2"/>
      <c r="K139" s="2"/>
      <c r="L139" s="2"/>
    </row>
    <row r="140" spans="2:12">
      <c r="B140" s="2"/>
      <c r="E140" s="2"/>
      <c r="H140" s="2"/>
      <c r="K140" s="2"/>
      <c r="L140" s="2"/>
    </row>
    <row r="141" spans="2:12">
      <c r="B141" s="2"/>
      <c r="E141" s="2"/>
      <c r="H141" s="2"/>
      <c r="K141" s="2"/>
      <c r="L141" s="2"/>
    </row>
    <row r="142" spans="2:12">
      <c r="B142" s="2"/>
      <c r="E142" s="2"/>
      <c r="H142" s="2"/>
      <c r="K142" s="2"/>
      <c r="L142" s="2"/>
    </row>
    <row r="143" spans="2:12">
      <c r="B143" s="2"/>
      <c r="E143" s="2"/>
      <c r="H143" s="2"/>
      <c r="K143" s="2"/>
      <c r="L143" s="2"/>
    </row>
    <row r="144" spans="2:12">
      <c r="B144" s="2"/>
      <c r="E144" s="2"/>
      <c r="H144" s="2"/>
      <c r="K144" s="2"/>
      <c r="L144" s="2"/>
    </row>
    <row r="145" spans="2:12">
      <c r="B145" s="2"/>
      <c r="E145" s="2"/>
      <c r="H145" s="2"/>
      <c r="K145" s="2"/>
      <c r="L145" s="2"/>
    </row>
    <row r="146" spans="2:12">
      <c r="B146" s="2"/>
      <c r="E146" s="2"/>
      <c r="H146" s="2"/>
      <c r="K146" s="2"/>
      <c r="L146" s="2"/>
    </row>
    <row r="147" spans="2:12">
      <c r="B147" s="2"/>
      <c r="E147" s="2"/>
      <c r="H147" s="2"/>
      <c r="K147" s="2"/>
      <c r="L147" s="2"/>
    </row>
    <row r="148" spans="2:12">
      <c r="B148" s="2"/>
      <c r="E148" s="2"/>
      <c r="H148" s="2"/>
      <c r="K148" s="2"/>
      <c r="L148" s="2"/>
    </row>
    <row r="149" spans="2:12">
      <c r="B149" s="2"/>
      <c r="E149" s="2"/>
      <c r="H149" s="2"/>
      <c r="K149" s="2"/>
      <c r="L149" s="2"/>
    </row>
    <row r="150" spans="2:12">
      <c r="B150" s="2"/>
      <c r="E150" s="2"/>
      <c r="H150" s="2"/>
      <c r="K150" s="2"/>
      <c r="L150" s="2"/>
    </row>
    <row r="151" spans="2:12">
      <c r="B151" s="2"/>
      <c r="E151" s="2"/>
      <c r="H151" s="2"/>
      <c r="K151" s="2"/>
      <c r="L151" s="2"/>
    </row>
    <row r="152" spans="2:12">
      <c r="B152" s="2"/>
      <c r="E152" s="2"/>
      <c r="H152" s="2"/>
      <c r="K152" s="2"/>
      <c r="L152" s="2"/>
    </row>
    <row r="153" spans="2:12">
      <c r="B153" s="2"/>
      <c r="E153" s="2"/>
      <c r="H153" s="2"/>
      <c r="K153" s="2"/>
      <c r="L153" s="2"/>
    </row>
    <row r="154" spans="2:12">
      <c r="B154" s="2"/>
      <c r="E154" s="2"/>
      <c r="H154" s="2"/>
      <c r="K154" s="2"/>
      <c r="L154" s="2"/>
    </row>
    <row r="155" spans="2:12">
      <c r="B155" s="2"/>
      <c r="E155" s="2"/>
      <c r="H155" s="2"/>
      <c r="K155" s="2"/>
      <c r="L155" s="2"/>
    </row>
    <row r="156" spans="2:12">
      <c r="B156" s="2"/>
      <c r="E156" s="2"/>
      <c r="H156" s="2"/>
      <c r="K156" s="2"/>
      <c r="L156" s="2"/>
    </row>
    <row r="157" spans="2:12">
      <c r="B157" s="2"/>
      <c r="E157" s="2"/>
      <c r="H157" s="2"/>
      <c r="K157" s="2"/>
      <c r="L157" s="2"/>
    </row>
    <row r="158" spans="2:12">
      <c r="B158" s="2"/>
      <c r="E158" s="2"/>
      <c r="H158" s="2"/>
      <c r="K158" s="2"/>
      <c r="L158" s="2"/>
    </row>
    <row r="159" spans="2:12">
      <c r="B159" s="2"/>
      <c r="E159" s="2"/>
      <c r="H159" s="2"/>
      <c r="K159" s="2"/>
      <c r="L159" s="2"/>
    </row>
    <row r="160" spans="2:12">
      <c r="B160" s="2"/>
      <c r="E160" s="2"/>
      <c r="H160" s="2"/>
      <c r="K160" s="2"/>
      <c r="L160" s="2"/>
    </row>
    <row r="161" spans="2:12">
      <c r="B161" s="2"/>
      <c r="E161" s="2"/>
      <c r="H161" s="2"/>
      <c r="K161" s="2"/>
      <c r="L161" s="2"/>
    </row>
    <row r="162" spans="2:12">
      <c r="B162" s="2"/>
      <c r="E162" s="2"/>
      <c r="H162" s="2"/>
      <c r="K162" s="2"/>
      <c r="L162" s="2"/>
    </row>
    <row r="163" spans="2:12">
      <c r="B163" s="2"/>
      <c r="E163" s="2"/>
      <c r="H163" s="2"/>
      <c r="K163" s="2"/>
      <c r="L163" s="2"/>
    </row>
    <row r="164" spans="2:12">
      <c r="B164" s="2"/>
      <c r="E164" s="2"/>
      <c r="H164" s="2"/>
      <c r="K164" s="2"/>
      <c r="L164" s="2"/>
    </row>
    <row r="165" spans="2:12">
      <c r="B165" s="2"/>
      <c r="E165" s="2"/>
      <c r="H165" s="2"/>
      <c r="K165" s="2"/>
      <c r="L165" s="2"/>
    </row>
    <row r="166" spans="2:12">
      <c r="B166" s="2"/>
      <c r="E166" s="2"/>
      <c r="H166" s="2"/>
      <c r="K166" s="2"/>
      <c r="L166" s="2"/>
    </row>
    <row r="167" spans="2:12">
      <c r="B167" s="2"/>
      <c r="E167" s="2"/>
      <c r="H167" s="2"/>
      <c r="K167" s="2"/>
      <c r="L167" s="2"/>
    </row>
    <row r="168" spans="2:12">
      <c r="B168" s="2"/>
      <c r="E168" s="2"/>
      <c r="H168" s="2"/>
      <c r="K168" s="2"/>
      <c r="L168" s="2"/>
    </row>
    <row r="169" spans="2:12">
      <c r="B169" s="2"/>
      <c r="E169" s="2"/>
      <c r="H169" s="2"/>
      <c r="K169" s="2"/>
      <c r="L169" s="2"/>
    </row>
    <row r="170" spans="2:12">
      <c r="B170" s="2"/>
      <c r="E170" s="2"/>
      <c r="H170" s="2"/>
      <c r="K170" s="2"/>
      <c r="L170" s="2"/>
    </row>
    <row r="171" spans="2:12">
      <c r="B171" s="2"/>
      <c r="E171" s="2"/>
      <c r="H171" s="2"/>
      <c r="K171" s="2"/>
      <c r="L171" s="2"/>
    </row>
    <row r="172" spans="2:12">
      <c r="B172" s="2"/>
      <c r="E172" s="2"/>
      <c r="H172" s="2"/>
      <c r="K172" s="2"/>
      <c r="L172" s="2"/>
    </row>
    <row r="173" spans="2:12">
      <c r="B173" s="2"/>
      <c r="E173" s="2"/>
      <c r="H173" s="2"/>
      <c r="K173" s="2"/>
      <c r="L173" s="2"/>
    </row>
    <row r="174" spans="2:12">
      <c r="B174" s="2"/>
      <c r="E174" s="2"/>
      <c r="H174" s="2"/>
      <c r="K174" s="2"/>
      <c r="L174" s="2"/>
    </row>
    <row r="175" spans="2:12">
      <c r="B175" s="2"/>
      <c r="E175" s="2"/>
      <c r="H175" s="2"/>
      <c r="K175" s="2"/>
      <c r="L175" s="2"/>
    </row>
    <row r="176" spans="2:12">
      <c r="B176" s="2"/>
      <c r="E176" s="2"/>
      <c r="H176" s="2"/>
      <c r="K176" s="2"/>
      <c r="L176" s="2"/>
    </row>
    <row r="177" spans="2:12">
      <c r="B177" s="2"/>
      <c r="E177" s="2"/>
      <c r="H177" s="2"/>
      <c r="K177" s="2"/>
      <c r="L177" s="2"/>
    </row>
    <row r="178" spans="2:12">
      <c r="B178" s="2"/>
      <c r="E178" s="2"/>
      <c r="H178" s="2"/>
      <c r="K178" s="2"/>
      <c r="L178" s="2"/>
    </row>
    <row r="179" spans="2:12">
      <c r="B179" s="2"/>
      <c r="E179" s="2"/>
      <c r="H179" s="2"/>
      <c r="K179" s="2"/>
      <c r="L179" s="2"/>
    </row>
  </sheetData>
  <phoneticPr fontId="2" type="noConversion"/>
  <conditionalFormatting sqref="E2:E51">
    <cfRule type="cellIs" dxfId="11" priority="17" stopIfTrue="1" operator="lessThanOrEqual">
      <formula>59</formula>
    </cfRule>
  </conditionalFormatting>
  <conditionalFormatting sqref="C2:C20 I2 K2:L39 K43:L51 I37:I51 C40:C51 F2:F51">
    <cfRule type="cellIs" dxfId="10" priority="18" stopIfTrue="1" operator="lessThanOrEqual">
      <formula>59</formula>
    </cfRule>
  </conditionalFormatting>
  <conditionalFormatting sqref="B2:B20 B40:B51">
    <cfRule type="cellIs" dxfId="9" priority="16" stopIfTrue="1" operator="lessThanOrEqual">
      <formula>59</formula>
    </cfRule>
  </conditionalFormatting>
  <conditionalFormatting sqref="H2 H37:H51">
    <cfRule type="cellIs" dxfId="8" priority="14" stopIfTrue="1" operator="lessThanOrEqual">
      <formula>59</formula>
    </cfRule>
  </conditionalFormatting>
  <conditionalFormatting sqref="K41:L42">
    <cfRule type="cellIs" dxfId="7" priority="7" stopIfTrue="1" operator="lessThanOrEqual">
      <formula>59</formula>
    </cfRule>
  </conditionalFormatting>
  <conditionalFormatting sqref="K40:L40">
    <cfRule type="cellIs" dxfId="6" priority="10" stopIfTrue="1" operator="lessThanOrEqual">
      <formula>59</formula>
    </cfRule>
  </conditionalFormatting>
  <conditionalFormatting sqref="C21">
    <cfRule type="cellIs" dxfId="5" priority="6" stopIfTrue="1" operator="lessThanOrEqual">
      <formula>59</formula>
    </cfRule>
  </conditionalFormatting>
  <conditionalFormatting sqref="B21">
    <cfRule type="cellIs" dxfId="4" priority="5" stopIfTrue="1" operator="lessThanOrEqual">
      <formula>59</formula>
    </cfRule>
  </conditionalFormatting>
  <conditionalFormatting sqref="C22:C39">
    <cfRule type="cellIs" dxfId="3" priority="4" stopIfTrue="1" operator="lessThanOrEqual">
      <formula>59</formula>
    </cfRule>
  </conditionalFormatting>
  <conditionalFormatting sqref="B22:B39">
    <cfRule type="cellIs" dxfId="2" priority="3" stopIfTrue="1" operator="lessThanOrEqual">
      <formula>59</formula>
    </cfRule>
  </conditionalFormatting>
  <conditionalFormatting sqref="I3:I36">
    <cfRule type="cellIs" dxfId="1" priority="2" stopIfTrue="1" operator="lessThanOrEqual">
      <formula>59</formula>
    </cfRule>
  </conditionalFormatting>
  <conditionalFormatting sqref="H3:H36">
    <cfRule type="cellIs" dxfId="0" priority="1" stopIfTrue="1" operator="lessThanOrEqual">
      <formula>59</formula>
    </cfRule>
  </conditionalFormatting>
  <pageMargins left="0.75" right="0.75" top="1" bottom="1" header="0.5" footer="0.5"/>
  <pageSetup paperSize="12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177</vt:i4>
      </vt:variant>
    </vt:vector>
  </HeadingPairs>
  <TitlesOfParts>
    <vt:vector size="186" baseType="lpstr">
      <vt:lpstr>計劃</vt:lpstr>
      <vt:lpstr>209</vt:lpstr>
      <vt:lpstr>210</vt:lpstr>
      <vt:lpstr>211</vt:lpstr>
      <vt:lpstr>311</vt:lpstr>
      <vt:lpstr>段 (1)</vt:lpstr>
      <vt:lpstr>段(2)</vt:lpstr>
      <vt:lpstr>段 (3)</vt:lpstr>
      <vt:lpstr>學期</vt:lpstr>
      <vt:lpstr>'段 (1)'!_30609_1</vt:lpstr>
      <vt:lpstr>學期!_30609_1</vt:lpstr>
      <vt:lpstr>'段 (1)'!_30609_10</vt:lpstr>
      <vt:lpstr>'段 (3)'!_30609_106</vt:lpstr>
      <vt:lpstr>'段(2)'!_30609_106</vt:lpstr>
      <vt:lpstr>'段 (1)'!_30609_11</vt:lpstr>
      <vt:lpstr>'段 (3)'!_30609_12</vt:lpstr>
      <vt:lpstr>'段(2)'!_30609_12</vt:lpstr>
      <vt:lpstr>學期!_30609_12</vt:lpstr>
      <vt:lpstr>'段 (3)'!_30609_13</vt:lpstr>
      <vt:lpstr>'段(2)'!_30609_13</vt:lpstr>
      <vt:lpstr>學期!_30609_13</vt:lpstr>
      <vt:lpstr>'段 (3)'!_30609_14</vt:lpstr>
      <vt:lpstr>'段(2)'!_30609_14</vt:lpstr>
      <vt:lpstr>學期!_30609_14</vt:lpstr>
      <vt:lpstr>'段 (3)'!_30609_15</vt:lpstr>
      <vt:lpstr>'段(2)'!_30609_15</vt:lpstr>
      <vt:lpstr>學期!_30609_15</vt:lpstr>
      <vt:lpstr>'段 (3)'!_30609_16</vt:lpstr>
      <vt:lpstr>'段(2)'!_30609_16</vt:lpstr>
      <vt:lpstr>學期!_30609_16</vt:lpstr>
      <vt:lpstr>'段 (3)'!_30609_17</vt:lpstr>
      <vt:lpstr>'段(2)'!_30609_17</vt:lpstr>
      <vt:lpstr>學期!_30609_17</vt:lpstr>
      <vt:lpstr>'段 (3)'!_30609_18</vt:lpstr>
      <vt:lpstr>'段(2)'!_30609_18</vt:lpstr>
      <vt:lpstr>學期!_30609_18</vt:lpstr>
      <vt:lpstr>'段 (3)'!_30609_19</vt:lpstr>
      <vt:lpstr>'段(2)'!_30609_19</vt:lpstr>
      <vt:lpstr>學期!_30609_19</vt:lpstr>
      <vt:lpstr>'段 (3)'!_30609_2</vt:lpstr>
      <vt:lpstr>'段(2)'!_30609_2</vt:lpstr>
      <vt:lpstr>'段 (1)'!_30609_20</vt:lpstr>
      <vt:lpstr>'段 (3)'!_30609_20</vt:lpstr>
      <vt:lpstr>'段(2)'!_30609_20</vt:lpstr>
      <vt:lpstr>學期!_30609_20</vt:lpstr>
      <vt:lpstr>'段 (1)'!_30609_21</vt:lpstr>
      <vt:lpstr>'段 (3)'!_30609_21</vt:lpstr>
      <vt:lpstr>'段(2)'!_30609_21</vt:lpstr>
      <vt:lpstr>學期!_30609_21</vt:lpstr>
      <vt:lpstr>'段 (1)'!_30609_22</vt:lpstr>
      <vt:lpstr>'段 (3)'!_30609_22</vt:lpstr>
      <vt:lpstr>'段(2)'!_30609_22</vt:lpstr>
      <vt:lpstr>學期!_30609_22</vt:lpstr>
      <vt:lpstr>'段 (1)'!_30609_23</vt:lpstr>
      <vt:lpstr>'段 (3)'!_30609_23</vt:lpstr>
      <vt:lpstr>'段(2)'!_30609_23</vt:lpstr>
      <vt:lpstr>學期!_30609_23</vt:lpstr>
      <vt:lpstr>'段 (1)'!_30609_24</vt:lpstr>
      <vt:lpstr>'段 (3)'!_30609_24</vt:lpstr>
      <vt:lpstr>'段(2)'!_30609_24</vt:lpstr>
      <vt:lpstr>學期!_30609_24</vt:lpstr>
      <vt:lpstr>'段 (1)'!_30609_25</vt:lpstr>
      <vt:lpstr>'段 (3)'!_30609_25</vt:lpstr>
      <vt:lpstr>'段(2)'!_30609_25</vt:lpstr>
      <vt:lpstr>學期!_30609_25</vt:lpstr>
      <vt:lpstr>'段 (1)'!_30609_26</vt:lpstr>
      <vt:lpstr>'段 (3)'!_30609_26</vt:lpstr>
      <vt:lpstr>'段(2)'!_30609_26</vt:lpstr>
      <vt:lpstr>學期!_30609_26</vt:lpstr>
      <vt:lpstr>'段 (1)'!_30609_27</vt:lpstr>
      <vt:lpstr>'段 (3)'!_30609_27</vt:lpstr>
      <vt:lpstr>'段(2)'!_30609_27</vt:lpstr>
      <vt:lpstr>學期!_30609_27</vt:lpstr>
      <vt:lpstr>'段 (3)'!_30609_28</vt:lpstr>
      <vt:lpstr>'段(2)'!_30609_28</vt:lpstr>
      <vt:lpstr>學期!_30609_28</vt:lpstr>
      <vt:lpstr>'段 (3)'!_30609_29</vt:lpstr>
      <vt:lpstr>'段(2)'!_30609_29</vt:lpstr>
      <vt:lpstr>學期!_30609_29</vt:lpstr>
      <vt:lpstr>'段 (1)'!_30609_3</vt:lpstr>
      <vt:lpstr>'段 (3)'!_30609_30</vt:lpstr>
      <vt:lpstr>'段(2)'!_30609_30</vt:lpstr>
      <vt:lpstr>學期!_30609_30</vt:lpstr>
      <vt:lpstr>'段 (3)'!_30609_31</vt:lpstr>
      <vt:lpstr>'段(2)'!_30609_31</vt:lpstr>
      <vt:lpstr>學期!_30609_31</vt:lpstr>
      <vt:lpstr>'段 (3)'!_30609_32</vt:lpstr>
      <vt:lpstr>'段(2)'!_30609_32</vt:lpstr>
      <vt:lpstr>學期!_30609_32</vt:lpstr>
      <vt:lpstr>'段 (3)'!_30609_33</vt:lpstr>
      <vt:lpstr>'段(2)'!_30609_33</vt:lpstr>
      <vt:lpstr>學期!_30609_33</vt:lpstr>
      <vt:lpstr>'段 (3)'!_30609_34</vt:lpstr>
      <vt:lpstr>'段(2)'!_30609_34</vt:lpstr>
      <vt:lpstr>學期!_30609_34</vt:lpstr>
      <vt:lpstr>'段 (3)'!_30609_35</vt:lpstr>
      <vt:lpstr>'段(2)'!_30609_35</vt:lpstr>
      <vt:lpstr>學期!_30609_35</vt:lpstr>
      <vt:lpstr>'段 (3)'!_30609_36</vt:lpstr>
      <vt:lpstr>'段(2)'!_30609_36</vt:lpstr>
      <vt:lpstr>學期!_30609_36</vt:lpstr>
      <vt:lpstr>'段 (3)'!_30609_37</vt:lpstr>
      <vt:lpstr>'段(2)'!_30609_37</vt:lpstr>
      <vt:lpstr>學期!_30609_37</vt:lpstr>
      <vt:lpstr>'段 (3)'!_30609_38</vt:lpstr>
      <vt:lpstr>'段(2)'!_30609_38</vt:lpstr>
      <vt:lpstr>學期!_30609_38</vt:lpstr>
      <vt:lpstr>'段 (3)'!_30609_39</vt:lpstr>
      <vt:lpstr>'段(2)'!_30609_39</vt:lpstr>
      <vt:lpstr>學期!_30609_39</vt:lpstr>
      <vt:lpstr>'段 (3)'!_30609_40</vt:lpstr>
      <vt:lpstr>'段(2)'!_30609_40</vt:lpstr>
      <vt:lpstr>學期!_30609_40</vt:lpstr>
      <vt:lpstr>'段 (3)'!_30609_41</vt:lpstr>
      <vt:lpstr>'段(2)'!_30609_41</vt:lpstr>
      <vt:lpstr>學期!_30609_41</vt:lpstr>
      <vt:lpstr>'段 (3)'!_30609_42</vt:lpstr>
      <vt:lpstr>'段(2)'!_30609_42</vt:lpstr>
      <vt:lpstr>學期!_30609_42</vt:lpstr>
      <vt:lpstr>'段 (3)'!_30609_43</vt:lpstr>
      <vt:lpstr>'段(2)'!_30609_43</vt:lpstr>
      <vt:lpstr>學期!_30609_43</vt:lpstr>
      <vt:lpstr>'段 (3)'!_30609_5</vt:lpstr>
      <vt:lpstr>'段(2)'!_30609_5</vt:lpstr>
      <vt:lpstr>'段 (1)'!_30609_60</vt:lpstr>
      <vt:lpstr>學期!_30609_60</vt:lpstr>
      <vt:lpstr>'段 (1)'!_30609_61</vt:lpstr>
      <vt:lpstr>學期!_30609_61</vt:lpstr>
      <vt:lpstr>'段 (1)'!_30609_62</vt:lpstr>
      <vt:lpstr>學期!_30609_62</vt:lpstr>
      <vt:lpstr>'段 (3)'!_30609_63</vt:lpstr>
      <vt:lpstr>'段(2)'!_30609_63</vt:lpstr>
      <vt:lpstr>學期!_30609_63</vt:lpstr>
      <vt:lpstr>'段 (3)'!_30609_64</vt:lpstr>
      <vt:lpstr>'段(2)'!_30609_64</vt:lpstr>
      <vt:lpstr>學期!_30609_64</vt:lpstr>
      <vt:lpstr>'段 (3)'!_30609_65</vt:lpstr>
      <vt:lpstr>'段(2)'!_30609_65</vt:lpstr>
      <vt:lpstr>學期!_30609_65</vt:lpstr>
      <vt:lpstr>'段 (3)'!_30609_66</vt:lpstr>
      <vt:lpstr>'段(2)'!_30609_66</vt:lpstr>
      <vt:lpstr>學期!_30609_66</vt:lpstr>
      <vt:lpstr>'段 (3)'!_30609_67</vt:lpstr>
      <vt:lpstr>'段(2)'!_30609_67</vt:lpstr>
      <vt:lpstr>學期!_30609_67</vt:lpstr>
      <vt:lpstr>'段 (3)'!_30609_68</vt:lpstr>
      <vt:lpstr>'段(2)'!_30609_68</vt:lpstr>
      <vt:lpstr>'段 (3)'!_30609_69</vt:lpstr>
      <vt:lpstr>'段(2)'!_30609_69</vt:lpstr>
      <vt:lpstr>'段 (1)'!_30609_7</vt:lpstr>
      <vt:lpstr>'段 (3)'!_30609_70</vt:lpstr>
      <vt:lpstr>'段(2)'!_30609_70</vt:lpstr>
      <vt:lpstr>學期!_30609_76</vt:lpstr>
      <vt:lpstr>學期!_30609_77</vt:lpstr>
      <vt:lpstr>學期!_30609_78</vt:lpstr>
      <vt:lpstr>'段 (3)'!_30609_79</vt:lpstr>
      <vt:lpstr>'段(2)'!_30609_79</vt:lpstr>
      <vt:lpstr>學期!_30609_79</vt:lpstr>
      <vt:lpstr>'段 (3)'!_30609_8</vt:lpstr>
      <vt:lpstr>'段(2)'!_30609_8</vt:lpstr>
      <vt:lpstr>'段 (3)'!_30609_80</vt:lpstr>
      <vt:lpstr>'段(2)'!_30609_80</vt:lpstr>
      <vt:lpstr>學期!_30609_80</vt:lpstr>
      <vt:lpstr>'段 (3)'!_30609_81</vt:lpstr>
      <vt:lpstr>'段(2)'!_30609_81</vt:lpstr>
      <vt:lpstr>學期!_30609_81</vt:lpstr>
      <vt:lpstr>'段 (3)'!_30609_82</vt:lpstr>
      <vt:lpstr>'段(2)'!_30609_82</vt:lpstr>
      <vt:lpstr>學期!_30609_82</vt:lpstr>
      <vt:lpstr>'段 (3)'!_30609_83</vt:lpstr>
      <vt:lpstr>'段(2)'!_30609_83</vt:lpstr>
      <vt:lpstr>學期!_30609_83</vt:lpstr>
      <vt:lpstr>'段 (3)'!_30609_84</vt:lpstr>
      <vt:lpstr>'段(2)'!_30609_84</vt:lpstr>
      <vt:lpstr>'段 (3)'!_30609_85</vt:lpstr>
      <vt:lpstr>'段(2)'!_30609_85</vt:lpstr>
      <vt:lpstr>'段 (3)'!_30609_86</vt:lpstr>
      <vt:lpstr>'段(2)'!_30609_86</vt:lpstr>
      <vt:lpstr>'段 (1)'!_30609_9</vt:lpstr>
      <vt:lpstr>'209'!Print_Area</vt:lpstr>
      <vt:lpstr>'210'!Print_Area</vt:lpstr>
      <vt:lpstr>'311'!Print_Area</vt:lpstr>
      <vt:lpstr>'段 (1)'!Print_Area</vt:lpstr>
      <vt:lpstr>'段 (3)'!Print_Area</vt:lpstr>
      <vt:lpstr>'段(2)'!Print_Area</vt:lpstr>
      <vt:lpstr>學期!Print_Area</vt:lpstr>
    </vt:vector>
  </TitlesOfParts>
  <Company>89年北市國中校務行政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89年北市國中校務行政</dc:creator>
  <cp:lastModifiedBy>user</cp:lastModifiedBy>
  <cp:lastPrinted>2017-09-12T02:48:34Z</cp:lastPrinted>
  <dcterms:created xsi:type="dcterms:W3CDTF">2000-08-30T06:58:45Z</dcterms:created>
  <dcterms:modified xsi:type="dcterms:W3CDTF">2017-09-27T00:06:53Z</dcterms:modified>
</cp:coreProperties>
</file>